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9660" activeTab="0"/>
  </bookViews>
  <sheets>
    <sheet name=" инв" sheetId="1" r:id="rId1"/>
  </sheets>
  <definedNames>
    <definedName name="_xlnm.Print_Titles" localSheetId="0">' инв'!$9:$10</definedName>
  </definedNames>
  <calcPr fullCalcOnLoad="1"/>
</workbook>
</file>

<file path=xl/sharedStrings.xml><?xml version="1.0" encoding="utf-8"?>
<sst xmlns="http://schemas.openxmlformats.org/spreadsheetml/2006/main" count="46" uniqueCount="33">
  <si>
    <t>Всего</t>
  </si>
  <si>
    <t>Наименование объекта</t>
  </si>
  <si>
    <t>В том числе</t>
  </si>
  <si>
    <t>Краевой бюджет</t>
  </si>
  <si>
    <t>Средства ООО "Лукойл"</t>
  </si>
  <si>
    <t>ИТОГО</t>
  </si>
  <si>
    <t>Бюджет поселений</t>
  </si>
  <si>
    <t>Федеральный бюджет</t>
  </si>
  <si>
    <t>тыс.рублей</t>
  </si>
  <si>
    <t>к решению Думы</t>
  </si>
  <si>
    <t>Ординского муниципального округа</t>
  </si>
  <si>
    <t>2022 год</t>
  </si>
  <si>
    <t>Изготовление ПСД на строительство газопровода низкого давления для газоснабжения жилых домов, с. Медянка по ул. Трактовая, Нагорная, Ленина, Первомайская</t>
  </si>
  <si>
    <t>Бюджет округа</t>
  </si>
  <si>
    <t>Газопровод низкого давления для газоснабжения жилых домов, 3 322 м, с. Орда, ул. Пугачева, Садовая, Нагорная</t>
  </si>
  <si>
    <t>2023 год</t>
  </si>
  <si>
    <t>Ремонт ГТС пруда №1 на р.Кунгур в селе Орда</t>
  </si>
  <si>
    <t>Изготовление ПСД на строительство газопровода низкого давления для газоснабжения жилых домов, с. Орда, по ул. Арсеновская, Зеленая</t>
  </si>
  <si>
    <t xml:space="preserve">Изготовление ПСД на строительство  газопровода низкого давления для газоснабжения жилых домов по улице 1 Мая  в с. Ашап </t>
  </si>
  <si>
    <t>Проведение проектных работ и строительство распределительных газопроводов</t>
  </si>
  <si>
    <t>2024 год</t>
  </si>
  <si>
    <t>Объём и распределение бюджетных ассигнований, направляемых на осуществление бюджетных инвестиций Ординского муниципального округа                                                                                                                                                               на 2022-2024 годы</t>
  </si>
  <si>
    <t>Изготовление ПСД "Очистные сооружения хозбытовых сточных вод в с. Орда Ординского муниципального округа Пермского края"</t>
  </si>
  <si>
    <t>Изготовление ПСД по объекту: "Строительство сети водоснабжения д. Мерекаи Ординского муниципального округа Пермского края"</t>
  </si>
  <si>
    <t>Разработка проектной документации для строительства котла наружного размещения в с.Шляпники по ул. Ленина, д.44 Ординского муниципального округа</t>
  </si>
  <si>
    <t>Разработка проектной документации для строительства котла наружного размещения в с.Шляпники по ул. Блюхера, д.5а Ординского муниципального округа</t>
  </si>
  <si>
    <t>Изготовление ПСД на строительство водозабора и водопровода в с. Малый Ашап" Ординского муниципального округа Пермского края</t>
  </si>
  <si>
    <t>Строительство инженерной инфраструктуры для комплексной компактной застройки микрорайона "Луговой" в с.Орда Пермского края</t>
  </si>
  <si>
    <t>Строительство котла наружного размещения в с.Шляпники по ул. Ленина, д.44 Ординского муниципального округа</t>
  </si>
  <si>
    <t>Строительство котла наружного размещения в с.Шляпники по ул. Блюхера, д.5а Ординского муниципального округа</t>
  </si>
  <si>
    <t>Изготовление проектно-сметной документации на проведение капитального ремонта сетей водоснабжения с заменой водонапорной башни с. Орда, ул. Полевая</t>
  </si>
  <si>
    <t>Приложение 6</t>
  </si>
  <si>
    <t>от 12.09.2022 № 328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</si>
</sst>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"/>
    <numFmt numFmtId="182" formatCode="0.000000"/>
    <numFmt numFmtId="183" formatCode="#,##0.00000"/>
    <numFmt numFmtId="184" formatCode="#,##0.000"/>
    <numFmt numFmtId="185" formatCode="#,##0.0000"/>
    <numFmt numFmtId="186" formatCode="[$-FC19]d\ mmmm\ yyyy\ &quot;г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83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183" fontId="2" fillId="33" borderId="10" xfId="0" applyNumberFormat="1" applyFont="1" applyFill="1" applyBorder="1" applyAlignment="1">
      <alignment horizontal="center"/>
    </xf>
    <xf numFmtId="183" fontId="2" fillId="33" borderId="10" xfId="0" applyNumberFormat="1" applyFont="1" applyFill="1" applyBorder="1" applyAlignment="1" applyProtection="1">
      <alignment horizontal="center" wrapText="1"/>
      <protection/>
    </xf>
    <xf numFmtId="18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83" fontId="2" fillId="33" borderId="10" xfId="0" applyNumberFormat="1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Font="1" applyFill="1" applyBorder="1" applyAlignment="1">
      <alignment horizontal="left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83" fontId="6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>
      <alignment horizontal="center"/>
    </xf>
    <xf numFmtId="183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181" fontId="5" fillId="33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/>
    </xf>
    <xf numFmtId="49" fontId="2" fillId="34" borderId="10" xfId="0" applyNumberFormat="1" applyFont="1" applyFill="1" applyBorder="1" applyAlignment="1" applyProtection="1">
      <alignment horizontal="left" vertical="center" wrapText="1"/>
      <protection/>
    </xf>
    <xf numFmtId="49" fontId="2" fillId="34" borderId="10" xfId="0" applyNumberFormat="1" applyFont="1" applyFill="1" applyBorder="1" applyAlignment="1" applyProtection="1">
      <alignment horizontal="left" vertical="top" wrapText="1"/>
      <protection/>
    </xf>
    <xf numFmtId="183" fontId="2" fillId="34" borderId="10" xfId="0" applyNumberFormat="1" applyFont="1" applyFill="1" applyBorder="1" applyAlignment="1" applyProtection="1">
      <alignment horizontal="center" wrapText="1"/>
      <protection/>
    </xf>
    <xf numFmtId="183" fontId="2" fillId="34" borderId="10" xfId="0" applyNumberFormat="1" applyFont="1" applyFill="1" applyBorder="1" applyAlignment="1">
      <alignment horizontal="center"/>
    </xf>
    <xf numFmtId="183" fontId="3" fillId="34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38"/>
  <sheetViews>
    <sheetView tabSelected="1" zoomScale="75" zoomScaleNormal="75" zoomScalePageLayoutView="75" workbookViewId="0" topLeftCell="A1">
      <selection activeCell="V9" sqref="V9"/>
    </sheetView>
  </sheetViews>
  <sheetFormatPr defaultColWidth="7.625" defaultRowHeight="12.75"/>
  <cols>
    <col min="1" max="1" width="47.375" style="1" customWidth="1"/>
    <col min="2" max="2" width="18.875" style="1" customWidth="1"/>
    <col min="3" max="3" width="17.625" style="1" hidden="1" customWidth="1"/>
    <col min="4" max="4" width="17.375" style="1" customWidth="1"/>
    <col min="5" max="5" width="18.75390625" style="1" customWidth="1"/>
    <col min="6" max="6" width="17.75390625" style="1" customWidth="1"/>
    <col min="7" max="7" width="24.125" style="1" hidden="1" customWidth="1"/>
    <col min="8" max="8" width="16.125" style="1" customWidth="1"/>
    <col min="9" max="9" width="0.74609375" style="1" hidden="1" customWidth="1"/>
    <col min="10" max="10" width="17.625" style="1" customWidth="1"/>
    <col min="11" max="11" width="19.375" style="1" customWidth="1"/>
    <col min="12" max="12" width="17.875" style="1" customWidth="1"/>
    <col min="13" max="13" width="0.12890625" style="1" hidden="1" customWidth="1"/>
    <col min="14" max="14" width="16.875" style="1" customWidth="1"/>
    <col min="15" max="17" width="7.625" style="1" hidden="1" customWidth="1"/>
    <col min="18" max="18" width="16.625" style="1" customWidth="1"/>
    <col min="19" max="16384" width="7.625" style="1" customWidth="1"/>
  </cols>
  <sheetData>
    <row r="1" spans="4:18" ht="18.75">
      <c r="D1" s="2"/>
      <c r="E1" s="2"/>
      <c r="F1" s="2"/>
      <c r="R1" s="2" t="s">
        <v>31</v>
      </c>
    </row>
    <row r="2" spans="4:18" ht="18.75">
      <c r="D2" s="2"/>
      <c r="E2" s="2"/>
      <c r="F2" s="2"/>
      <c r="R2" s="2" t="s">
        <v>9</v>
      </c>
    </row>
    <row r="3" spans="4:18" ht="18.75">
      <c r="D3" s="2"/>
      <c r="E3" s="2"/>
      <c r="F3" s="2"/>
      <c r="R3" s="2" t="s">
        <v>10</v>
      </c>
    </row>
    <row r="4" spans="4:18" ht="18.75">
      <c r="D4" s="2"/>
      <c r="E4" s="2"/>
      <c r="F4" s="2"/>
      <c r="R4" s="2" t="s">
        <v>32</v>
      </c>
    </row>
    <row r="5" spans="4:7" ht="18.75">
      <c r="D5" s="2"/>
      <c r="E5" s="2"/>
      <c r="F5" s="2"/>
      <c r="G5" s="2"/>
    </row>
    <row r="6" spans="1:18" ht="39.75" customHeight="1">
      <c r="A6" s="37" t="s">
        <v>21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7:18" ht="18.75">
      <c r="G7" s="2"/>
      <c r="R7" s="1" t="s">
        <v>8</v>
      </c>
    </row>
    <row r="8" spans="1:18" ht="18.75">
      <c r="A8" s="3"/>
      <c r="B8" s="34" t="s">
        <v>11</v>
      </c>
      <c r="C8" s="35"/>
      <c r="D8" s="35"/>
      <c r="E8" s="35"/>
      <c r="F8" s="35"/>
      <c r="G8" s="36"/>
      <c r="H8" s="34" t="s">
        <v>15</v>
      </c>
      <c r="I8" s="35"/>
      <c r="J8" s="35"/>
      <c r="K8" s="35"/>
      <c r="L8" s="36"/>
      <c r="M8" s="3"/>
      <c r="N8" s="34" t="s">
        <v>20</v>
      </c>
      <c r="O8" s="35"/>
      <c r="P8" s="35"/>
      <c r="Q8" s="35"/>
      <c r="R8" s="36"/>
    </row>
    <row r="9" spans="1:18" ht="16.5" customHeight="1">
      <c r="A9" s="33" t="s">
        <v>1</v>
      </c>
      <c r="B9" s="33" t="s">
        <v>0</v>
      </c>
      <c r="C9" s="30" t="s">
        <v>2</v>
      </c>
      <c r="D9" s="31"/>
      <c r="E9" s="31"/>
      <c r="F9" s="31"/>
      <c r="G9" s="32"/>
      <c r="H9" s="33" t="s">
        <v>0</v>
      </c>
      <c r="I9" s="30" t="s">
        <v>2</v>
      </c>
      <c r="J9" s="31"/>
      <c r="K9" s="31"/>
      <c r="L9" s="31"/>
      <c r="M9" s="32"/>
      <c r="N9" s="33" t="s">
        <v>0</v>
      </c>
      <c r="O9" s="30" t="s">
        <v>2</v>
      </c>
      <c r="P9" s="31"/>
      <c r="Q9" s="31"/>
      <c r="R9" s="32"/>
    </row>
    <row r="10" spans="1:18" ht="38.25" customHeight="1">
      <c r="A10" s="33"/>
      <c r="B10" s="33"/>
      <c r="C10" s="12" t="s">
        <v>4</v>
      </c>
      <c r="D10" s="12" t="s">
        <v>3</v>
      </c>
      <c r="E10" s="12" t="s">
        <v>7</v>
      </c>
      <c r="F10" s="12" t="s">
        <v>13</v>
      </c>
      <c r="G10" s="12" t="s">
        <v>6</v>
      </c>
      <c r="H10" s="33"/>
      <c r="I10" s="12" t="s">
        <v>4</v>
      </c>
      <c r="J10" s="12" t="s">
        <v>3</v>
      </c>
      <c r="K10" s="12" t="s">
        <v>7</v>
      </c>
      <c r="L10" s="12" t="s">
        <v>13</v>
      </c>
      <c r="M10" s="12" t="s">
        <v>6</v>
      </c>
      <c r="N10" s="33"/>
      <c r="O10" s="12" t="s">
        <v>4</v>
      </c>
      <c r="P10" s="12" t="s">
        <v>3</v>
      </c>
      <c r="Q10" s="12" t="s">
        <v>7</v>
      </c>
      <c r="R10" s="12" t="s">
        <v>13</v>
      </c>
    </row>
    <row r="11" spans="1:18" s="6" customFormat="1" ht="37.5" customHeight="1">
      <c r="A11" s="4" t="s">
        <v>5</v>
      </c>
      <c r="B11" s="5">
        <f>SUM(B12:C38)</f>
        <v>9361.408560000002</v>
      </c>
      <c r="C11" s="5"/>
      <c r="D11" s="5">
        <f>SUM(D12:D38)</f>
        <v>2536.5</v>
      </c>
      <c r="E11" s="5">
        <f>SUM(E12:E36)</f>
        <v>0</v>
      </c>
      <c r="F11" s="5">
        <f>SUM(F12:G36)</f>
        <v>6824.908560000001</v>
      </c>
      <c r="G11" s="5">
        <f aca="true" t="shared" si="0" ref="G11:R11">SUM(G12:H36)</f>
        <v>9827.837449999999</v>
      </c>
      <c r="H11" s="5">
        <f>SUM(H12:I36)</f>
        <v>9827.837449999999</v>
      </c>
      <c r="I11" s="5">
        <f t="shared" si="0"/>
        <v>0</v>
      </c>
      <c r="J11" s="5">
        <f t="shared" si="0"/>
        <v>0</v>
      </c>
      <c r="K11" s="5">
        <f>SUM(K12:K36)</f>
        <v>0</v>
      </c>
      <c r="L11" s="5">
        <f>SUM(L12:M36)</f>
        <v>9827.837449999999</v>
      </c>
      <c r="M11" s="5">
        <f t="shared" si="0"/>
        <v>0</v>
      </c>
      <c r="N11" s="5">
        <f>SUM(N12:O36)</f>
        <v>0</v>
      </c>
      <c r="O11" s="5">
        <f t="shared" si="0"/>
        <v>0</v>
      </c>
      <c r="P11" s="5">
        <f t="shared" si="0"/>
        <v>0</v>
      </c>
      <c r="Q11" s="5">
        <f t="shared" si="0"/>
        <v>0</v>
      </c>
      <c r="R11" s="5">
        <f t="shared" si="0"/>
        <v>0</v>
      </c>
    </row>
    <row r="12" spans="1:18" s="6" customFormat="1" ht="75">
      <c r="A12" s="7" t="s">
        <v>17</v>
      </c>
      <c r="B12" s="5">
        <f aca="true" t="shared" si="1" ref="B12:B38">C12+D12+F12+E12+G12</f>
        <v>1939.4218000000003</v>
      </c>
      <c r="C12" s="8"/>
      <c r="D12" s="8">
        <v>0</v>
      </c>
      <c r="E12" s="8">
        <v>0</v>
      </c>
      <c r="F12" s="9">
        <f>2408.26-468.8382</f>
        <v>1939.4218000000003</v>
      </c>
      <c r="G12" s="8"/>
      <c r="H12" s="5">
        <f>I12+J12+L12+K12+M12</f>
        <v>0</v>
      </c>
      <c r="I12" s="8"/>
      <c r="J12" s="8">
        <v>0</v>
      </c>
      <c r="K12" s="8">
        <v>0</v>
      </c>
      <c r="L12" s="9">
        <v>0</v>
      </c>
      <c r="M12" s="8"/>
      <c r="N12" s="5">
        <f>O12+P12+R12+Q12</f>
        <v>0</v>
      </c>
      <c r="O12" s="8"/>
      <c r="P12" s="8"/>
      <c r="Q12" s="8"/>
      <c r="R12" s="10">
        <v>0</v>
      </c>
    </row>
    <row r="13" spans="1:18" s="6" customFormat="1" ht="83.25" customHeight="1">
      <c r="A13" s="16" t="s">
        <v>22</v>
      </c>
      <c r="B13" s="5">
        <f t="shared" si="1"/>
        <v>1492.5</v>
      </c>
      <c r="C13" s="11"/>
      <c r="D13" s="8">
        <v>0</v>
      </c>
      <c r="E13" s="8">
        <v>0</v>
      </c>
      <c r="F13" s="8">
        <v>1492.5</v>
      </c>
      <c r="G13" s="11"/>
      <c r="H13" s="5">
        <f>I13+J13+L13+K13+M13</f>
        <v>0</v>
      </c>
      <c r="I13" s="11"/>
      <c r="J13" s="8">
        <v>0</v>
      </c>
      <c r="K13" s="8">
        <v>0</v>
      </c>
      <c r="L13" s="8">
        <v>0</v>
      </c>
      <c r="M13" s="11"/>
      <c r="N13" s="5">
        <f aca="true" t="shared" si="2" ref="N13:N33">O13+P13+R13+Q13</f>
        <v>0</v>
      </c>
      <c r="O13" s="8"/>
      <c r="P13" s="8"/>
      <c r="Q13" s="8"/>
      <c r="R13" s="10">
        <v>0</v>
      </c>
    </row>
    <row r="14" spans="1:18" s="6" customFormat="1" ht="93.75">
      <c r="A14" s="7" t="s">
        <v>23</v>
      </c>
      <c r="B14" s="5">
        <f t="shared" si="1"/>
        <v>2603.94</v>
      </c>
      <c r="C14" s="8"/>
      <c r="D14" s="8">
        <v>0</v>
      </c>
      <c r="E14" s="8">
        <v>0</v>
      </c>
      <c r="F14" s="8">
        <f>2373.94+230</f>
        <v>2603.94</v>
      </c>
      <c r="G14" s="8"/>
      <c r="H14" s="5">
        <f aca="true" t="shared" si="3" ref="H14:H35">I14+J14+L14+K14+M14</f>
        <v>0</v>
      </c>
      <c r="I14" s="8"/>
      <c r="J14" s="8">
        <v>0</v>
      </c>
      <c r="K14" s="8">
        <v>0</v>
      </c>
      <c r="L14" s="9">
        <f>940-940</f>
        <v>0</v>
      </c>
      <c r="M14" s="8"/>
      <c r="N14" s="5">
        <f t="shared" si="2"/>
        <v>0</v>
      </c>
      <c r="O14" s="8"/>
      <c r="P14" s="8"/>
      <c r="Q14" s="8"/>
      <c r="R14" s="10">
        <v>0</v>
      </c>
    </row>
    <row r="15" spans="1:18" s="6" customFormat="1" ht="101.25" customHeight="1">
      <c r="A15" s="25" t="s">
        <v>24</v>
      </c>
      <c r="B15" s="5">
        <f t="shared" si="1"/>
        <v>1296.75</v>
      </c>
      <c r="C15" s="8"/>
      <c r="D15" s="8">
        <f>0+1296.75</f>
        <v>1296.75</v>
      </c>
      <c r="E15" s="8">
        <v>0</v>
      </c>
      <c r="F15" s="9">
        <v>0</v>
      </c>
      <c r="G15" s="8"/>
      <c r="H15" s="5">
        <f t="shared" si="3"/>
        <v>0</v>
      </c>
      <c r="I15" s="8"/>
      <c r="J15" s="8">
        <v>0</v>
      </c>
      <c r="K15" s="8">
        <v>0</v>
      </c>
      <c r="L15" s="8">
        <v>0</v>
      </c>
      <c r="M15" s="8"/>
      <c r="N15" s="5">
        <f t="shared" si="2"/>
        <v>0</v>
      </c>
      <c r="O15" s="8"/>
      <c r="P15" s="8"/>
      <c r="Q15" s="8"/>
      <c r="R15" s="10">
        <v>0</v>
      </c>
    </row>
    <row r="16" spans="1:18" s="6" customFormat="1" ht="99" customHeight="1">
      <c r="A16" s="25" t="s">
        <v>25</v>
      </c>
      <c r="B16" s="5">
        <f t="shared" si="1"/>
        <v>1239.75</v>
      </c>
      <c r="C16" s="8"/>
      <c r="D16" s="8">
        <f>0+1239.75</f>
        <v>1239.75</v>
      </c>
      <c r="E16" s="8">
        <v>0</v>
      </c>
      <c r="F16" s="9">
        <v>0</v>
      </c>
      <c r="G16" s="8"/>
      <c r="H16" s="5">
        <f t="shared" si="3"/>
        <v>0</v>
      </c>
      <c r="I16" s="8"/>
      <c r="J16" s="8">
        <v>0</v>
      </c>
      <c r="K16" s="8">
        <v>0</v>
      </c>
      <c r="L16" s="8">
        <v>0</v>
      </c>
      <c r="M16" s="8"/>
      <c r="N16" s="5">
        <f t="shared" si="2"/>
        <v>0</v>
      </c>
      <c r="O16" s="8"/>
      <c r="P16" s="8"/>
      <c r="Q16" s="8"/>
      <c r="R16" s="10">
        <v>0</v>
      </c>
    </row>
    <row r="17" spans="1:18" s="6" customFormat="1" ht="83.25" customHeight="1">
      <c r="A17" s="26" t="s">
        <v>28</v>
      </c>
      <c r="B17" s="5">
        <f t="shared" si="1"/>
        <v>0</v>
      </c>
      <c r="C17" s="8"/>
      <c r="D17" s="8">
        <v>0</v>
      </c>
      <c r="E17" s="8">
        <v>0</v>
      </c>
      <c r="F17" s="9">
        <v>0</v>
      </c>
      <c r="G17" s="8"/>
      <c r="H17" s="5">
        <f t="shared" si="3"/>
        <v>479.644</v>
      </c>
      <c r="I17" s="8"/>
      <c r="J17" s="8">
        <v>0</v>
      </c>
      <c r="K17" s="8">
        <v>0</v>
      </c>
      <c r="L17" s="8">
        <v>479.644</v>
      </c>
      <c r="M17" s="8"/>
      <c r="N17" s="5">
        <f t="shared" si="2"/>
        <v>0</v>
      </c>
      <c r="O17" s="8"/>
      <c r="P17" s="8"/>
      <c r="Q17" s="8"/>
      <c r="R17" s="10">
        <v>0</v>
      </c>
    </row>
    <row r="18" spans="1:18" s="6" customFormat="1" ht="78" customHeight="1">
      <c r="A18" s="26" t="s">
        <v>29</v>
      </c>
      <c r="B18" s="5">
        <f t="shared" si="1"/>
        <v>0</v>
      </c>
      <c r="C18" s="8"/>
      <c r="D18" s="8">
        <v>0</v>
      </c>
      <c r="E18" s="8">
        <v>0</v>
      </c>
      <c r="F18" s="9">
        <v>0</v>
      </c>
      <c r="G18" s="8"/>
      <c r="H18" s="5">
        <f t="shared" si="3"/>
        <v>641.472</v>
      </c>
      <c r="I18" s="8"/>
      <c r="J18" s="8">
        <v>0</v>
      </c>
      <c r="K18" s="8">
        <v>0</v>
      </c>
      <c r="L18" s="8">
        <v>641.472</v>
      </c>
      <c r="M18" s="8"/>
      <c r="N18" s="5">
        <f t="shared" si="2"/>
        <v>0</v>
      </c>
      <c r="O18" s="8"/>
      <c r="P18" s="8"/>
      <c r="Q18" s="8"/>
      <c r="R18" s="10">
        <v>0</v>
      </c>
    </row>
    <row r="19" spans="1:18" s="6" customFormat="1" ht="75">
      <c r="A19" s="26" t="s">
        <v>26</v>
      </c>
      <c r="B19" s="5">
        <f t="shared" si="1"/>
        <v>0</v>
      </c>
      <c r="C19" s="8"/>
      <c r="D19" s="8">
        <v>0</v>
      </c>
      <c r="E19" s="8">
        <v>0</v>
      </c>
      <c r="F19" s="27">
        <f>8000-8000</f>
        <v>0</v>
      </c>
      <c r="G19" s="28"/>
      <c r="H19" s="29">
        <f t="shared" si="3"/>
        <v>8000</v>
      </c>
      <c r="I19" s="28"/>
      <c r="J19" s="28">
        <v>0</v>
      </c>
      <c r="K19" s="28">
        <v>0</v>
      </c>
      <c r="L19" s="28">
        <f>0+8000</f>
        <v>8000</v>
      </c>
      <c r="M19" s="8"/>
      <c r="N19" s="5">
        <f t="shared" si="2"/>
        <v>0</v>
      </c>
      <c r="O19" s="8"/>
      <c r="P19" s="8"/>
      <c r="Q19" s="8"/>
      <c r="R19" s="10">
        <v>0</v>
      </c>
    </row>
    <row r="20" spans="1:18" s="6" customFormat="1" ht="99.75" customHeight="1">
      <c r="A20" s="7" t="s">
        <v>12</v>
      </c>
      <c r="B20" s="5">
        <f t="shared" si="1"/>
        <v>789.0274199999999</v>
      </c>
      <c r="C20" s="8"/>
      <c r="D20" s="8">
        <v>0</v>
      </c>
      <c r="E20" s="8">
        <v>0</v>
      </c>
      <c r="F20" s="9">
        <f>1550+138.725-162.75-736.94758</f>
        <v>789.0274199999999</v>
      </c>
      <c r="G20" s="8"/>
      <c r="H20" s="5">
        <f t="shared" si="3"/>
        <v>0</v>
      </c>
      <c r="I20" s="8"/>
      <c r="J20" s="8">
        <v>0</v>
      </c>
      <c r="K20" s="8">
        <v>0</v>
      </c>
      <c r="L20" s="9">
        <v>0</v>
      </c>
      <c r="M20" s="8"/>
      <c r="N20" s="5">
        <f t="shared" si="2"/>
        <v>0</v>
      </c>
      <c r="O20" s="8"/>
      <c r="P20" s="8"/>
      <c r="Q20" s="8"/>
      <c r="R20" s="10">
        <v>0</v>
      </c>
    </row>
    <row r="21" spans="1:18" s="6" customFormat="1" ht="100.5" customHeight="1">
      <c r="A21" s="7" t="s">
        <v>30</v>
      </c>
      <c r="B21" s="5">
        <f t="shared" si="1"/>
        <v>0</v>
      </c>
      <c r="C21" s="8"/>
      <c r="D21" s="8">
        <v>0</v>
      </c>
      <c r="E21" s="8">
        <v>0</v>
      </c>
      <c r="F21" s="13">
        <v>0</v>
      </c>
      <c r="G21" s="8"/>
      <c r="H21" s="5">
        <f t="shared" si="3"/>
        <v>706.72145</v>
      </c>
      <c r="I21" s="8"/>
      <c r="J21" s="8">
        <v>0</v>
      </c>
      <c r="K21" s="8">
        <v>0</v>
      </c>
      <c r="L21" s="9">
        <v>706.72145</v>
      </c>
      <c r="M21" s="8"/>
      <c r="N21" s="5">
        <f t="shared" si="2"/>
        <v>0</v>
      </c>
      <c r="O21" s="8"/>
      <c r="P21" s="8"/>
      <c r="Q21" s="8"/>
      <c r="R21" s="10">
        <v>0</v>
      </c>
    </row>
    <row r="22" spans="1:18" s="6" customFormat="1" ht="81.75" customHeight="1">
      <c r="A22" s="7" t="s">
        <v>27</v>
      </c>
      <c r="B22" s="5">
        <f t="shared" si="1"/>
        <v>0.01934</v>
      </c>
      <c r="C22" s="8"/>
      <c r="D22" s="8">
        <v>0</v>
      </c>
      <c r="E22" s="8">
        <v>0</v>
      </c>
      <c r="F22" s="13">
        <f>0+0.01934</f>
        <v>0.01934</v>
      </c>
      <c r="G22" s="8"/>
      <c r="H22" s="5">
        <f t="shared" si="3"/>
        <v>0</v>
      </c>
      <c r="I22" s="8"/>
      <c r="J22" s="8">
        <v>0</v>
      </c>
      <c r="K22" s="8">
        <v>0</v>
      </c>
      <c r="L22" s="9">
        <v>0</v>
      </c>
      <c r="M22" s="8"/>
      <c r="N22" s="5">
        <f t="shared" si="2"/>
        <v>0</v>
      </c>
      <c r="O22" s="8"/>
      <c r="P22" s="8"/>
      <c r="Q22" s="8"/>
      <c r="R22" s="10">
        <v>0</v>
      </c>
    </row>
    <row r="23" spans="1:18" s="22" customFormat="1" ht="75" hidden="1">
      <c r="A23" s="17" t="s">
        <v>18</v>
      </c>
      <c r="B23" s="18">
        <f t="shared" si="1"/>
        <v>0</v>
      </c>
      <c r="C23" s="19"/>
      <c r="D23" s="19">
        <v>0</v>
      </c>
      <c r="E23" s="19">
        <v>0</v>
      </c>
      <c r="F23" s="19">
        <v>0</v>
      </c>
      <c r="G23" s="19"/>
      <c r="H23" s="18">
        <f t="shared" si="3"/>
        <v>0</v>
      </c>
      <c r="I23" s="19"/>
      <c r="J23" s="19">
        <v>0</v>
      </c>
      <c r="K23" s="19">
        <v>0</v>
      </c>
      <c r="L23" s="20">
        <f>1125-1125</f>
        <v>0</v>
      </c>
      <c r="M23" s="19"/>
      <c r="N23" s="18">
        <f t="shared" si="2"/>
        <v>0</v>
      </c>
      <c r="O23" s="21"/>
      <c r="P23" s="21"/>
      <c r="Q23" s="21"/>
      <c r="R23" s="20">
        <v>0</v>
      </c>
    </row>
    <row r="24" spans="1:18" s="24" customFormat="1" ht="18.75" hidden="1">
      <c r="A24" s="17"/>
      <c r="B24" s="18">
        <f t="shared" si="1"/>
        <v>0</v>
      </c>
      <c r="C24" s="19"/>
      <c r="D24" s="19">
        <v>0</v>
      </c>
      <c r="E24" s="19">
        <v>0</v>
      </c>
      <c r="F24" s="20">
        <v>0</v>
      </c>
      <c r="G24" s="19"/>
      <c r="H24" s="18">
        <f t="shared" si="3"/>
        <v>0</v>
      </c>
      <c r="I24" s="19"/>
      <c r="J24" s="19">
        <v>0</v>
      </c>
      <c r="K24" s="19">
        <v>0</v>
      </c>
      <c r="L24" s="19">
        <v>0</v>
      </c>
      <c r="M24" s="19"/>
      <c r="N24" s="18">
        <f t="shared" si="2"/>
        <v>0</v>
      </c>
      <c r="O24" s="19"/>
      <c r="P24" s="19"/>
      <c r="Q24" s="19"/>
      <c r="R24" s="23">
        <v>0</v>
      </c>
    </row>
    <row r="25" spans="1:18" s="24" customFormat="1" ht="18.75" hidden="1">
      <c r="A25" s="17"/>
      <c r="B25" s="18">
        <f t="shared" si="1"/>
        <v>0</v>
      </c>
      <c r="C25" s="19"/>
      <c r="D25" s="19">
        <v>0</v>
      </c>
      <c r="E25" s="19">
        <v>0</v>
      </c>
      <c r="F25" s="20">
        <v>0</v>
      </c>
      <c r="G25" s="19"/>
      <c r="H25" s="18">
        <f t="shared" si="3"/>
        <v>0</v>
      </c>
      <c r="I25" s="19"/>
      <c r="J25" s="19">
        <v>0</v>
      </c>
      <c r="K25" s="19">
        <v>0</v>
      </c>
      <c r="L25" s="19">
        <v>0</v>
      </c>
      <c r="M25" s="19"/>
      <c r="N25" s="18">
        <f t="shared" si="2"/>
        <v>0</v>
      </c>
      <c r="O25" s="19"/>
      <c r="P25" s="19"/>
      <c r="Q25" s="19"/>
      <c r="R25" s="23">
        <v>0</v>
      </c>
    </row>
    <row r="26" spans="1:18" s="24" customFormat="1" ht="18.75" hidden="1">
      <c r="A26" s="17"/>
      <c r="B26" s="18">
        <f t="shared" si="1"/>
        <v>0</v>
      </c>
      <c r="C26" s="19"/>
      <c r="D26" s="19">
        <v>0</v>
      </c>
      <c r="E26" s="19">
        <v>0</v>
      </c>
      <c r="F26" s="20">
        <v>0</v>
      </c>
      <c r="G26" s="19"/>
      <c r="H26" s="18">
        <f t="shared" si="3"/>
        <v>0</v>
      </c>
      <c r="I26" s="19"/>
      <c r="J26" s="19">
        <v>0</v>
      </c>
      <c r="K26" s="19">
        <v>0</v>
      </c>
      <c r="L26" s="19">
        <v>0</v>
      </c>
      <c r="M26" s="19"/>
      <c r="N26" s="18">
        <f t="shared" si="2"/>
        <v>0</v>
      </c>
      <c r="O26" s="19"/>
      <c r="P26" s="19"/>
      <c r="Q26" s="19"/>
      <c r="R26" s="23">
        <v>0</v>
      </c>
    </row>
    <row r="27" spans="1:18" s="24" customFormat="1" ht="97.5" customHeight="1" hidden="1">
      <c r="A27" s="17"/>
      <c r="B27" s="18">
        <f t="shared" si="1"/>
        <v>0</v>
      </c>
      <c r="C27" s="19"/>
      <c r="D27" s="19">
        <v>0</v>
      </c>
      <c r="E27" s="19">
        <v>0</v>
      </c>
      <c r="F27" s="20">
        <v>0</v>
      </c>
      <c r="G27" s="19"/>
      <c r="H27" s="18">
        <f t="shared" si="3"/>
        <v>0</v>
      </c>
      <c r="I27" s="19"/>
      <c r="J27" s="19">
        <v>0</v>
      </c>
      <c r="K27" s="19">
        <v>0</v>
      </c>
      <c r="L27" s="19">
        <v>0</v>
      </c>
      <c r="M27" s="19"/>
      <c r="N27" s="18">
        <f t="shared" si="2"/>
        <v>0</v>
      </c>
      <c r="O27" s="19"/>
      <c r="P27" s="19"/>
      <c r="Q27" s="19"/>
      <c r="R27" s="23">
        <v>0</v>
      </c>
    </row>
    <row r="28" spans="1:18" s="24" customFormat="1" ht="18.75" hidden="1">
      <c r="A28" s="17"/>
      <c r="B28" s="18">
        <f t="shared" si="1"/>
        <v>0</v>
      </c>
      <c r="C28" s="21"/>
      <c r="D28" s="19">
        <v>0</v>
      </c>
      <c r="E28" s="19">
        <v>0</v>
      </c>
      <c r="F28" s="20">
        <v>0</v>
      </c>
      <c r="G28" s="21"/>
      <c r="H28" s="18">
        <f t="shared" si="3"/>
        <v>0</v>
      </c>
      <c r="I28" s="21"/>
      <c r="J28" s="19">
        <v>0</v>
      </c>
      <c r="K28" s="19">
        <v>0</v>
      </c>
      <c r="L28" s="20">
        <v>0</v>
      </c>
      <c r="M28" s="21"/>
      <c r="N28" s="18">
        <f t="shared" si="2"/>
        <v>0</v>
      </c>
      <c r="O28" s="21"/>
      <c r="P28" s="21"/>
      <c r="Q28" s="21"/>
      <c r="R28" s="23">
        <v>0</v>
      </c>
    </row>
    <row r="29" spans="1:18" s="24" customFormat="1" ht="75" hidden="1">
      <c r="A29" s="17" t="s">
        <v>14</v>
      </c>
      <c r="B29" s="18">
        <f t="shared" si="1"/>
        <v>0</v>
      </c>
      <c r="C29" s="21"/>
      <c r="D29" s="19">
        <v>0</v>
      </c>
      <c r="E29" s="19">
        <v>0</v>
      </c>
      <c r="F29" s="19">
        <v>0</v>
      </c>
      <c r="G29" s="21"/>
      <c r="H29" s="18">
        <f t="shared" si="3"/>
        <v>0</v>
      </c>
      <c r="I29" s="21"/>
      <c r="J29" s="19">
        <v>0</v>
      </c>
      <c r="K29" s="19">
        <v>0</v>
      </c>
      <c r="L29" s="20">
        <f>3320-3320</f>
        <v>0</v>
      </c>
      <c r="M29" s="21"/>
      <c r="N29" s="18">
        <f t="shared" si="2"/>
        <v>0</v>
      </c>
      <c r="O29" s="21"/>
      <c r="P29" s="21"/>
      <c r="Q29" s="21"/>
      <c r="R29" s="20">
        <v>0</v>
      </c>
    </row>
    <row r="30" spans="1:18" ht="18.75" hidden="1">
      <c r="A30" s="7"/>
      <c r="B30" s="5">
        <f t="shared" si="1"/>
        <v>0</v>
      </c>
      <c r="C30" s="11"/>
      <c r="D30" s="8">
        <v>0</v>
      </c>
      <c r="E30" s="8">
        <v>0</v>
      </c>
      <c r="F30" s="8">
        <v>0</v>
      </c>
      <c r="G30" s="11"/>
      <c r="H30" s="5">
        <f t="shared" si="3"/>
        <v>0</v>
      </c>
      <c r="I30" s="11"/>
      <c r="J30" s="8">
        <v>0</v>
      </c>
      <c r="K30" s="8">
        <v>0</v>
      </c>
      <c r="L30" s="9">
        <f>0+18024.5-18024.5</f>
        <v>0</v>
      </c>
      <c r="M30" s="11"/>
      <c r="N30" s="5">
        <f t="shared" si="2"/>
        <v>0</v>
      </c>
      <c r="O30" s="11"/>
      <c r="P30" s="11"/>
      <c r="Q30" s="11"/>
      <c r="R30" s="13">
        <v>0</v>
      </c>
    </row>
    <row r="31" spans="1:18" ht="18.75" hidden="1">
      <c r="A31" s="7"/>
      <c r="B31" s="5">
        <f t="shared" si="1"/>
        <v>0</v>
      </c>
      <c r="C31" s="11"/>
      <c r="D31" s="8">
        <v>0</v>
      </c>
      <c r="E31" s="8">
        <v>0</v>
      </c>
      <c r="F31" s="8">
        <v>0</v>
      </c>
      <c r="G31" s="11"/>
      <c r="H31" s="5">
        <f t="shared" si="3"/>
        <v>0</v>
      </c>
      <c r="I31" s="11"/>
      <c r="J31" s="8">
        <v>0</v>
      </c>
      <c r="K31" s="8">
        <v>0</v>
      </c>
      <c r="L31" s="9">
        <v>0</v>
      </c>
      <c r="M31" s="11"/>
      <c r="N31" s="5">
        <f t="shared" si="2"/>
        <v>0</v>
      </c>
      <c r="O31" s="11"/>
      <c r="P31" s="11"/>
      <c r="Q31" s="11"/>
      <c r="R31" s="10">
        <v>0</v>
      </c>
    </row>
    <row r="32" spans="1:18" ht="18.75" hidden="1">
      <c r="A32" s="7"/>
      <c r="B32" s="5">
        <f t="shared" si="1"/>
        <v>0</v>
      </c>
      <c r="C32" s="11"/>
      <c r="D32" s="9">
        <v>0</v>
      </c>
      <c r="E32" s="9">
        <v>0</v>
      </c>
      <c r="F32" s="9">
        <v>0</v>
      </c>
      <c r="G32" s="11"/>
      <c r="H32" s="5">
        <f t="shared" si="3"/>
        <v>0</v>
      </c>
      <c r="I32" s="11"/>
      <c r="J32" s="8">
        <v>0</v>
      </c>
      <c r="K32" s="8">
        <v>0</v>
      </c>
      <c r="L32" s="8">
        <v>0</v>
      </c>
      <c r="M32" s="11"/>
      <c r="N32" s="5">
        <f t="shared" si="2"/>
        <v>0</v>
      </c>
      <c r="O32" s="11"/>
      <c r="P32" s="11"/>
      <c r="Q32" s="11"/>
      <c r="R32" s="10">
        <v>0</v>
      </c>
    </row>
    <row r="33" spans="1:18" ht="37.5" hidden="1">
      <c r="A33" s="7" t="s">
        <v>16</v>
      </c>
      <c r="B33" s="5">
        <f t="shared" si="1"/>
        <v>0</v>
      </c>
      <c r="C33" s="11"/>
      <c r="D33" s="8">
        <v>0</v>
      </c>
      <c r="E33" s="8">
        <v>0</v>
      </c>
      <c r="F33" s="9">
        <f>1500-1500</f>
        <v>0</v>
      </c>
      <c r="G33" s="11"/>
      <c r="H33" s="5">
        <f t="shared" si="3"/>
        <v>0</v>
      </c>
      <c r="I33" s="11"/>
      <c r="J33" s="8">
        <v>0</v>
      </c>
      <c r="K33" s="8">
        <v>0</v>
      </c>
      <c r="L33" s="8">
        <v>0</v>
      </c>
      <c r="M33" s="11"/>
      <c r="N33" s="5">
        <f t="shared" si="2"/>
        <v>0</v>
      </c>
      <c r="O33" s="11"/>
      <c r="P33" s="11"/>
      <c r="Q33" s="11"/>
      <c r="R33" s="10">
        <v>0</v>
      </c>
    </row>
    <row r="34" spans="1:18" ht="18.75" hidden="1">
      <c r="A34" s="7"/>
      <c r="B34" s="5">
        <f t="shared" si="1"/>
        <v>0</v>
      </c>
      <c r="C34" s="11"/>
      <c r="D34" s="8">
        <v>0</v>
      </c>
      <c r="E34" s="8">
        <v>0</v>
      </c>
      <c r="F34" s="9">
        <v>0</v>
      </c>
      <c r="G34" s="11"/>
      <c r="H34" s="5">
        <f t="shared" si="3"/>
        <v>0</v>
      </c>
      <c r="I34" s="11"/>
      <c r="J34" s="8">
        <v>0</v>
      </c>
      <c r="K34" s="8">
        <v>0</v>
      </c>
      <c r="L34" s="8">
        <v>0</v>
      </c>
      <c r="M34" s="11"/>
      <c r="N34" s="5">
        <v>0</v>
      </c>
      <c r="O34" s="11"/>
      <c r="P34" s="11"/>
      <c r="Q34" s="11"/>
      <c r="R34" s="10">
        <v>0</v>
      </c>
    </row>
    <row r="35" spans="1:18" ht="18.75" hidden="1">
      <c r="A35" s="7"/>
      <c r="B35" s="5">
        <f t="shared" si="1"/>
        <v>0</v>
      </c>
      <c r="C35" s="11"/>
      <c r="D35" s="8">
        <v>0</v>
      </c>
      <c r="E35" s="8">
        <v>0</v>
      </c>
      <c r="F35" s="9">
        <v>0</v>
      </c>
      <c r="G35" s="11"/>
      <c r="H35" s="5">
        <f t="shared" si="3"/>
        <v>0</v>
      </c>
      <c r="I35" s="11"/>
      <c r="J35" s="8">
        <v>0</v>
      </c>
      <c r="K35" s="8">
        <v>0</v>
      </c>
      <c r="L35" s="8">
        <v>0</v>
      </c>
      <c r="M35" s="11"/>
      <c r="N35" s="5">
        <v>0</v>
      </c>
      <c r="O35" s="11"/>
      <c r="P35" s="11"/>
      <c r="Q35" s="11"/>
      <c r="R35" s="10">
        <v>0</v>
      </c>
    </row>
    <row r="36" spans="1:18" ht="18.75" hidden="1">
      <c r="A36" s="7"/>
      <c r="B36" s="5">
        <f t="shared" si="1"/>
        <v>0</v>
      </c>
      <c r="C36" s="11"/>
      <c r="D36" s="8">
        <v>0</v>
      </c>
      <c r="E36" s="8">
        <v>0</v>
      </c>
      <c r="F36" s="9">
        <v>0</v>
      </c>
      <c r="G36" s="11"/>
      <c r="H36" s="5">
        <f>I36+J36+L36+K36+M36</f>
        <v>0</v>
      </c>
      <c r="I36" s="11"/>
      <c r="J36" s="8">
        <v>0</v>
      </c>
      <c r="K36" s="8">
        <v>0</v>
      </c>
      <c r="L36" s="8">
        <v>0</v>
      </c>
      <c r="M36" s="11"/>
      <c r="N36" s="5">
        <f>O36+P36+R36+Q36</f>
        <v>0</v>
      </c>
      <c r="O36" s="11"/>
      <c r="P36" s="11"/>
      <c r="Q36" s="11"/>
      <c r="R36" s="10">
        <v>0</v>
      </c>
    </row>
    <row r="37" spans="1:18" ht="180.75" customHeight="1" hidden="1">
      <c r="A37" s="15"/>
      <c r="B37" s="5">
        <f t="shared" si="1"/>
        <v>0</v>
      </c>
      <c r="C37" s="11"/>
      <c r="D37" s="8">
        <v>0</v>
      </c>
      <c r="E37" s="8">
        <v>0</v>
      </c>
      <c r="F37" s="9">
        <v>0</v>
      </c>
      <c r="G37" s="11"/>
      <c r="H37" s="5">
        <f>I37+J37+L37+K37+M37</f>
        <v>0</v>
      </c>
      <c r="I37" s="11"/>
      <c r="J37" s="8">
        <v>0</v>
      </c>
      <c r="K37" s="8">
        <v>0</v>
      </c>
      <c r="L37" s="8">
        <v>0</v>
      </c>
      <c r="M37" s="11"/>
      <c r="N37" s="5">
        <f>O37+P37+R37+Q37</f>
        <v>0</v>
      </c>
      <c r="O37" s="11"/>
      <c r="P37" s="11"/>
      <c r="Q37" s="11"/>
      <c r="R37" s="10">
        <v>0</v>
      </c>
    </row>
    <row r="38" spans="1:18" ht="56.25" hidden="1">
      <c r="A38" s="14" t="s">
        <v>19</v>
      </c>
      <c r="B38" s="5">
        <f t="shared" si="1"/>
        <v>0</v>
      </c>
      <c r="C38" s="3"/>
      <c r="D38" s="3">
        <f>743.98918-743.98918</f>
        <v>0</v>
      </c>
      <c r="E38" s="8">
        <v>0</v>
      </c>
      <c r="F38" s="9">
        <v>0</v>
      </c>
      <c r="G38" s="3"/>
      <c r="H38" s="5">
        <f>I38+J38+L38+K38+M38</f>
        <v>0</v>
      </c>
      <c r="I38" s="3"/>
      <c r="J38" s="8">
        <v>0</v>
      </c>
      <c r="K38" s="8">
        <v>0</v>
      </c>
      <c r="L38" s="8">
        <v>0</v>
      </c>
      <c r="M38" s="3"/>
      <c r="N38" s="5">
        <f>O38+P38+R38+Q38</f>
        <v>0</v>
      </c>
      <c r="O38" s="3"/>
      <c r="P38" s="3"/>
      <c r="Q38" s="3"/>
      <c r="R38" s="10">
        <v>0</v>
      </c>
    </row>
  </sheetData>
  <sheetProtection/>
  <mergeCells count="11">
    <mergeCell ref="A6:R6"/>
    <mergeCell ref="H8:L8"/>
    <mergeCell ref="N8:R8"/>
    <mergeCell ref="A9:A10"/>
    <mergeCell ref="B9:B10"/>
    <mergeCell ref="C9:G9"/>
    <mergeCell ref="H9:H10"/>
    <mergeCell ref="B8:G8"/>
    <mergeCell ref="I9:M9"/>
    <mergeCell ref="N9:N10"/>
    <mergeCell ref="O9:R9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Земское собрание 3</dc:creator>
  <cp:keywords/>
  <dc:description/>
  <cp:lastModifiedBy>Земское собрание 2</cp:lastModifiedBy>
  <cp:lastPrinted>2022-09-12T11:07:08Z</cp:lastPrinted>
  <dcterms:created xsi:type="dcterms:W3CDTF">2010-06-25T09:44:23Z</dcterms:created>
  <dcterms:modified xsi:type="dcterms:W3CDTF">2022-09-12T11:07:11Z</dcterms:modified>
  <cp:category/>
  <cp:version/>
  <cp:contentType/>
  <cp:contentStatus/>
</cp:coreProperties>
</file>