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8855" windowHeight="11190"/>
  </bookViews>
  <sheets>
    <sheet name="Доходы" sheetId="1" r:id="rId1"/>
  </sheets>
  <externalReferences>
    <externalReference r:id="rId2"/>
  </externalReferences>
  <definedNames>
    <definedName name="_xlnm.Print_Titles" localSheetId="0">Доходы!$9:$11</definedName>
  </definedNames>
  <calcPr calcId="144525"/>
</workbook>
</file>

<file path=xl/calcChain.xml><?xml version="1.0" encoding="utf-8"?>
<calcChain xmlns="http://schemas.openxmlformats.org/spreadsheetml/2006/main">
  <c r="E109" i="1" l="1"/>
  <c r="E90" i="1"/>
  <c r="F90" i="1" s="1"/>
  <c r="D74" i="1" l="1"/>
  <c r="E73" i="1"/>
  <c r="F71" i="1"/>
  <c r="F34" i="1"/>
  <c r="F35" i="1"/>
  <c r="F40" i="1"/>
  <c r="F41" i="1"/>
  <c r="F109" i="1" l="1"/>
  <c r="D94" i="1"/>
  <c r="E89" i="1"/>
  <c r="E91" i="1"/>
  <c r="E92" i="1"/>
  <c r="E93" i="1"/>
  <c r="E88" i="1"/>
  <c r="F88" i="1" s="1"/>
  <c r="D84" i="1"/>
  <c r="E84" i="1" l="1"/>
  <c r="E37" i="1"/>
  <c r="F37" i="1" s="1"/>
  <c r="E38" i="1"/>
  <c r="F38" i="1" s="1"/>
  <c r="E39" i="1"/>
  <c r="F39" i="1" s="1"/>
  <c r="E36" i="1"/>
  <c r="F36" i="1" s="1"/>
  <c r="E72" i="1"/>
  <c r="E69" i="1"/>
  <c r="D104" i="1" l="1"/>
  <c r="E106" i="1"/>
  <c r="E107" i="1"/>
  <c r="E105" i="1"/>
  <c r="F105" i="1" s="1"/>
  <c r="E96" i="1"/>
  <c r="E97" i="1"/>
  <c r="E98" i="1"/>
  <c r="E99" i="1"/>
  <c r="E100" i="1"/>
  <c r="E101" i="1"/>
  <c r="E102" i="1"/>
  <c r="E103" i="1"/>
  <c r="E104" i="1" l="1"/>
  <c r="D80" i="1"/>
  <c r="F69" i="1"/>
  <c r="E83" i="1" l="1"/>
  <c r="E77" i="1"/>
  <c r="E76" i="1"/>
  <c r="E68" i="1"/>
  <c r="E67" i="1" s="1"/>
  <c r="D67" i="1"/>
  <c r="E64" i="1"/>
  <c r="E62" i="1"/>
  <c r="F51" i="1"/>
  <c r="F52" i="1"/>
  <c r="F53" i="1"/>
  <c r="F54" i="1"/>
  <c r="F55" i="1"/>
  <c r="F56" i="1"/>
  <c r="E57" i="1"/>
  <c r="F57" i="1" s="1"/>
  <c r="E32" i="1"/>
  <c r="E31" i="1" s="1"/>
  <c r="E74" i="1" l="1"/>
  <c r="F76" i="1"/>
  <c r="F32" i="1"/>
  <c r="D31" i="1"/>
  <c r="D42" i="1"/>
  <c r="F77" i="1" l="1"/>
  <c r="F97" i="1" l="1"/>
  <c r="E95" i="1"/>
  <c r="E94" i="1" s="1"/>
  <c r="E82" i="1"/>
  <c r="E81" i="1"/>
  <c r="E80" i="1" l="1"/>
  <c r="F74" i="1"/>
  <c r="C76" i="1"/>
  <c r="C77" i="1"/>
  <c r="E50" i="1" l="1"/>
  <c r="E43" i="1"/>
  <c r="E24" i="1"/>
  <c r="E16" i="1"/>
  <c r="E15" i="1" s="1"/>
  <c r="E42" i="1" l="1"/>
  <c r="F106" i="1"/>
  <c r="F92" i="1"/>
  <c r="F82" i="1"/>
  <c r="E61" i="1" l="1"/>
  <c r="E23" i="1"/>
  <c r="E14" i="1" s="1"/>
  <c r="F58" i="1"/>
  <c r="F59" i="1"/>
  <c r="E108" i="1" l="1"/>
  <c r="D108" i="1"/>
  <c r="F94" i="1"/>
  <c r="F84" i="1"/>
  <c r="E70" i="1"/>
  <c r="D70" i="1"/>
  <c r="E65" i="1"/>
  <c r="D65" i="1"/>
  <c r="D23" i="1"/>
  <c r="D15" i="1"/>
  <c r="D14" i="1" s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43" i="1"/>
  <c r="F44" i="1"/>
  <c r="F45" i="1"/>
  <c r="F46" i="1"/>
  <c r="F47" i="1"/>
  <c r="F48" i="1"/>
  <c r="F49" i="1"/>
  <c r="F50" i="1"/>
  <c r="F63" i="1"/>
  <c r="F64" i="1"/>
  <c r="F66" i="1"/>
  <c r="F72" i="1"/>
  <c r="F80" i="1"/>
  <c r="F81" i="1"/>
  <c r="F83" i="1"/>
  <c r="F85" i="1"/>
  <c r="F86" i="1"/>
  <c r="F87" i="1"/>
  <c r="F89" i="1"/>
  <c r="F91" i="1"/>
  <c r="F93" i="1"/>
  <c r="F95" i="1"/>
  <c r="F96" i="1"/>
  <c r="F99" i="1"/>
  <c r="F100" i="1"/>
  <c r="F101" i="1"/>
  <c r="F102" i="1"/>
  <c r="F103" i="1"/>
  <c r="F107" i="1"/>
  <c r="F16" i="1"/>
  <c r="D61" i="1"/>
  <c r="F108" i="1" l="1"/>
  <c r="F14" i="1"/>
  <c r="D60" i="1"/>
  <c r="E60" i="1"/>
  <c r="E13" i="1" s="1"/>
  <c r="F73" i="1"/>
  <c r="F65" i="1"/>
  <c r="F15" i="1"/>
  <c r="F70" i="1"/>
  <c r="F61" i="1"/>
  <c r="F104" i="1"/>
  <c r="D79" i="1"/>
  <c r="E79" i="1"/>
  <c r="E78" i="1" s="1"/>
  <c r="F62" i="1"/>
  <c r="F42" i="1"/>
  <c r="F31" i="1"/>
  <c r="F23" i="1"/>
  <c r="F60" i="1" l="1"/>
  <c r="D13" i="1"/>
  <c r="D78" i="1"/>
  <c r="E12" i="1"/>
  <c r="F79" i="1"/>
  <c r="F13" i="1" l="1"/>
  <c r="D12" i="1"/>
  <c r="F78" i="1"/>
  <c r="F12" i="1" l="1"/>
</calcChain>
</file>

<file path=xl/sharedStrings.xml><?xml version="1.0" encoding="utf-8"?>
<sst xmlns="http://schemas.openxmlformats.org/spreadsheetml/2006/main" count="309" uniqueCount="208">
  <si>
    <t>Ординского муниципального округа</t>
  </si>
  <si>
    <t xml:space="preserve">
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</si>
  <si>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</si>
  <si>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</si>
  <si>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</si>
  <si>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ИТОГО ДОХОДОВ</t>
  </si>
  <si>
    <t>000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</si>
  <si>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</si>
  <si>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</si>
  <si>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</si>
  <si>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</si>
  <si>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</si>
  <si>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</si>
  <si>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</si>
  <si>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</si>
  <si>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</si>
  <si>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</si>
  <si>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</si>
  <si>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</si>
  <si>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</si>
  <si>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</si>
  <si>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</si>
  <si>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</si>
  <si>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</si>
  <si>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</si>
  <si>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</si>
  <si>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</si>
  <si>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</si>
  <si>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</si>
  <si>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</si>
  <si>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</si>
  <si>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</si>
  <si>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</si>
  <si>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</si>
  <si>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</si>
  <si>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</si>
  <si>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</si>
  <si>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</si>
  <si>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</si>
  <si>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</si>
  <si>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</si>
  <si>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</si>
  <si>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1 05 00 000 00 0000 000 </t>
  </si>
  <si>
    <t>НАЛОГИ НА СОВОКУПНЫЙ ДОХОД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</si>
  <si>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</si>
  <si>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</si>
  <si>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</si>
  <si>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</si>
  <si>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</si>
  <si>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</si>
  <si>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</si>
  <si>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</si>
  <si>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1 05 03 010 01 1000 110 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</si>
  <si>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</si>
  <si>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</si>
  <si>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</si>
  <si>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</si>
  <si>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</si>
  <si>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1 05 04 010 02 1000 110 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</si>
  <si>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</si>
  <si>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</si>
  <si>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</si>
  <si>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</si>
  <si>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</si>
  <si>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</si>
  <si>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</si>
  <si>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1 06 01 020 04 1000 110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</si>
  <si>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</si>
  <si>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1 06 04 011 02 0000 110 </t>
  </si>
  <si>
    <t>Транспортный налог с организаций</t>
  </si>
  <si>
    <t xml:space="preserve">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</si>
  <si>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</si>
  <si>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1 06 04 012 02 0000 110 </t>
  </si>
  <si>
    <t>Транспортный налог с физических лиц</t>
  </si>
  <si>
    <t xml:space="preserve">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</si>
  <si>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</si>
  <si>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</si>
  <si>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</si>
  <si>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</si>
  <si>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</si>
  <si>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</si>
  <si>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</si>
  <si>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1 06 06 032 04 1000 110 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</si>
  <si>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</si>
  <si>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1 06 06 040 00 0000 110 </t>
  </si>
  <si>
    <t>Земельный налог с физических лиц</t>
  </si>
  <si>
    <t xml:space="preserve">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</si>
  <si>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</si>
  <si>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1 06 06 042 04 1000 110 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</si>
  <si>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</si>
  <si>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1 08 00 000 00 0000 000 </t>
  </si>
  <si>
    <t>ГОСУДАРСТВЕННАЯ ПОШЛИНА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</si>
  <si>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</si>
  <si>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</si>
  <si>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</si>
  <si>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</si>
  <si>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</si>
  <si>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</si>
  <si>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</si>
  <si>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</si>
  <si>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</si>
  <si>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</si>
  <si>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</si>
  <si>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</si>
  <si>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</si>
  <si>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</si>
  <si>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</si>
  <si>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</si>
  <si>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</si>
  <si>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</si>
  <si>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</si>
  <si>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</si>
  <si>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</si>
  <si>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</si>
  <si>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</si>
  <si>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</si>
  <si>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</si>
  <si>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</si>
  <si>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</si>
  <si>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</si>
  <si>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</si>
  <si>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</si>
  <si>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</si>
  <si>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</si>
  <si>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</si>
  <si>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2 02 20 302 04 0000 150 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</si>
  <si>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</si>
  <si>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</si>
  <si>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</si>
  <si>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2 02 30 000 00 0000 150 </t>
  </si>
  <si>
    <t>Субвенции бюджетам бюджетной системы Российской Федерации</t>
  </si>
  <si>
    <t xml:space="preserve">2 02 35 135 04 0000 150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</si>
  <si>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</si>
  <si>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</si>
  <si>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</si>
  <si>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</si>
  <si>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</si>
  <si>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2 02 40 000 00 0000 150 </t>
  </si>
  <si>
    <t>Иные межбюджетные трансферты</t>
  </si>
  <si>
    <t xml:space="preserve">2 07 00 000 00 0000 000 </t>
  </si>
  <si>
    <t>ПРОЧИЕ БЕЗВОЗМЕЗДНЫЕ ПОСТУПЛЕНИЯ</t>
  </si>
  <si>
    <t>УТВЕРЖДЕН</t>
  </si>
  <si>
    <t>постановлением администрации</t>
  </si>
  <si>
    <t>2 18 00 000 00 0000 000</t>
  </si>
  <si>
    <t>2 19 00 000 00 0000 000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</si>
  <si>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</si>
  <si>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</si>
  <si>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1 13 00 000 00 0000 000</t>
  </si>
  <si>
    <t>1 13 02 000 00 0000 130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</si>
  <si>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</si>
  <si>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</si>
  <si>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 xml:space="preserve">1 17 00 000 00 0000 000 </t>
  </si>
  <si>
    <t>ПРОЧИЕ НЕНАЛОГОВЫЕ ДОХОДЫ</t>
  </si>
  <si>
    <t>Процент поступления</t>
  </si>
  <si>
    <t>2 02 15 002 14 0000 150</t>
  </si>
  <si>
    <t>2 02 27 576 14 0000 150</t>
  </si>
  <si>
    <t xml:space="preserve">2 02 29 999 14 0000 150 </t>
  </si>
  <si>
    <t xml:space="preserve">2 02 30 024 14 0000 150 </t>
  </si>
  <si>
    <t xml:space="preserve">2 02 35 082 14 0000 150 </t>
  </si>
  <si>
    <t xml:space="preserve">2 02 35 930 14 0000 150 </t>
  </si>
  <si>
    <t xml:space="preserve">2 02 39 999 14 0000 150 </t>
  </si>
  <si>
    <t xml:space="preserve">2 02 49 999 14 0000 150 </t>
  </si>
  <si>
    <t xml:space="preserve">2 07 04 050 14 0000 150 </t>
  </si>
  <si>
    <t>Дотации бюджетам муниципальных округов на поддержку мер по обеспечению сбалансированности бюджетов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</si>
  <si>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</si>
  <si>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</si>
  <si>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 xml:space="preserve">2 02 15 001 14 0000 150 </t>
  </si>
  <si>
    <t xml:space="preserve">2 02 35 118 14 0000 150 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</si>
  <si>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</si>
  <si>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</si>
  <si>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</si>
  <si>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</si>
  <si>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</si>
  <si>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государственную регистрацию актов гражданского состояния</t>
  </si>
  <si>
    <t>Прочие субвенции бюджетам муниципальных округов</t>
  </si>
  <si>
    <t>Прочие межбюджетные трансферты, передаваемые бюджетам муниципальных округов</t>
  </si>
  <si>
    <t>Прочие безвозмездные поступления в бюджеты муниципальныхх округов</t>
  </si>
  <si>
    <t>Налог, взимаемый в связи с применением упрощенной системы налогообложения</t>
  </si>
  <si>
    <t xml:space="preserve">1 05 01 00 000 0000 110 </t>
  </si>
  <si>
    <t>-</t>
  </si>
  <si>
    <t>1 13 01 000 00 0000 130</t>
  </si>
  <si>
    <t>Доходы от оказания платных услуг (работ)</t>
  </si>
  <si>
    <t xml:space="preserve">1 17 14 000 00 0000 150 </t>
  </si>
  <si>
    <t xml:space="preserve">1 17 15 000 00 0000 150 </t>
  </si>
  <si>
    <t xml:space="preserve">2 02 19 999 14 0000 150 </t>
  </si>
  <si>
    <t>2 02 45 179 14 0000 150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</si>
  <si>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</si>
  <si>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2 02 25 555 14 0000 150 </t>
  </si>
  <si>
    <t xml:space="preserve">2 02 25 497 14 0000 150 </t>
  </si>
  <si>
    <t xml:space="preserve">2 02 25 243 14 0000 150 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</si>
  <si>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</si>
  <si>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</si>
  <si>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</si>
  <si>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</si>
  <si>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Кассовый план</t>
  </si>
  <si>
    <t>Пермского края</t>
  </si>
  <si>
    <t>Отчет об исполнении доходов бюджета Ординского муниципального округа Пермского края по кодам поступлений в бюджет (группам, подгруппам, статьям, подстатьям классификации  доходов бюджета) за 9 месяцев 2023 года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</si>
  <si>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</si>
  <si>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1 11 05 300 00 0000 120 </t>
  </si>
  <si>
    <t>Невыясненные поступления, зачисляемые в бюджеты муниципальных округов</t>
  </si>
  <si>
    <t>1 17 01 040 14 0000 180</t>
  </si>
  <si>
    <t>Прочие дотации бюджетам муниципальных округов</t>
  </si>
  <si>
    <t>2 02 25 511 14 0000 150</t>
  </si>
  <si>
    <t>Субсидии бюджетам муниципальных округов на проведение комплексных кадастровых работ</t>
  </si>
  <si>
    <t xml:space="preserve">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</si>
  <si>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</si>
  <si>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Поступило доходов</t>
  </si>
  <si>
    <t>от 24.10.2023 № 1482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</si>
</sst>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6" fillId="2" borderId="1"/>
    <xf numFmtId="0" fontId="6" fillId="2" borderId="1"/>
    <xf numFmtId="0" fontId="12" fillId="2" borderId="1"/>
    <xf numFmtId="0" fontId="12" fillId="2" borderId="1"/>
    <xf numFmtId="0" fontId="12" fillId="2" borderId="1"/>
  </cellStyleXfs>
  <cellXfs count="34">
    <xf numFmtId="0" fontId="0" fillId="0" borderId="0" xfId="0"/>
    <xf numFmtId="0" fontId="7" fillId="0" borderId="1" xfId="1" applyFont="1" applyFill="1" applyAlignment="1"/>
    <xf numFmtId="0" fontId="7" fillId="0" borderId="1" xfId="2" applyFont="1" applyFill="1" applyAlignment="1"/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Fill="1" applyBorder="1" applyAlignment="1">
      <alignment horizontal="right" wrapText="1"/>
    </xf>
    <xf numFmtId="0" fontId="4" fillId="0" borderId="0" xfId="0" applyFont="1" applyFill="1"/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right" wrapText="1"/>
    </xf>
    <xf numFmtId="4" fontId="9" fillId="0" borderId="3" xfId="0" applyNumberFormat="1" applyFont="1" applyFill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justify" vertical="center" wrapText="1"/>
    </xf>
    <xf numFmtId="164" fontId="10" fillId="0" borderId="3" xfId="0" applyNumberFormat="1" applyFont="1" applyFill="1" applyBorder="1" applyAlignment="1">
      <alignment horizontal="justify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/>
    <xf numFmtId="4" fontId="4" fillId="0" borderId="3" xfId="0" applyNumberFormat="1" applyFont="1" applyFill="1" applyBorder="1"/>
    <xf numFmtId="4" fontId="7" fillId="0" borderId="3" xfId="0" applyNumberFormat="1" applyFont="1" applyFill="1" applyBorder="1" applyAlignment="1">
      <alignment horizontal="right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right"/>
    </xf>
    <xf numFmtId="49" fontId="7" fillId="0" borderId="7" xfId="0" applyNumberFormat="1" applyFont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>
      <alignment horizontal="justify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4"/>
    <cellStyle name="Обычный 4" xfId="5"/>
    <cellStyle name="Обычный 5" xfId="3"/>
    <cellStyle name="Обычный_Доходы на 2008-2010  З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</xdr:colOff>
      <xdr:row>8</xdr:row>
      <xdr:rowOff>0</xdr:rowOff>
    </xdr:from>
    <xdr:ext cx="120729" cy="123825"/>
    <xdr:pic macro="[1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3790" y="714375"/>
          <a:ext cx="120729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8</xdr:row>
      <xdr:rowOff>0</xdr:rowOff>
    </xdr:from>
    <xdr:ext cx="113211" cy="116541"/>
    <xdr:pic macro="[1]!DesignIconClicked">
      <xdr:nvPicPr>
        <xdr:cNvPr id="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522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8</xdr:row>
      <xdr:rowOff>0</xdr:rowOff>
    </xdr:from>
    <xdr:ext cx="113211" cy="123825"/>
    <xdr:pic macro="[1]!DesignIconClicked">
      <xdr:nvPicPr>
        <xdr:cNvPr id="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8</xdr:row>
      <xdr:rowOff>0</xdr:rowOff>
    </xdr:from>
    <xdr:ext cx="113211" cy="123825"/>
    <xdr:pic macro="[1]!DesignIconClicked">
      <xdr:nvPicPr>
        <xdr:cNvPr id="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8</xdr:row>
      <xdr:rowOff>0</xdr:rowOff>
    </xdr:from>
    <xdr:ext cx="113211" cy="123825"/>
    <xdr:pic macro="[1]!DesignIconClicked">
      <xdr:nvPicPr>
        <xdr:cNvPr id="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8</xdr:row>
      <xdr:rowOff>0</xdr:rowOff>
    </xdr:from>
    <xdr:ext cx="113211" cy="123825"/>
    <xdr:pic macro="[1]!DesignIconClicked">
      <xdr:nvPicPr>
        <xdr:cNvPr id="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8</xdr:row>
      <xdr:rowOff>0</xdr:rowOff>
    </xdr:from>
    <xdr:ext cx="113211" cy="123825"/>
    <xdr:pic macro="[1]!DesignIconClicked">
      <xdr:nvPicPr>
        <xdr:cNvPr id="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8</xdr:row>
      <xdr:rowOff>0</xdr:rowOff>
    </xdr:from>
    <xdr:ext cx="113211" cy="116541"/>
    <xdr:pic macro="[1]!DesignIconClicked">
      <xdr:nvPicPr>
        <xdr:cNvPr id="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8</xdr:row>
      <xdr:rowOff>0</xdr:rowOff>
    </xdr:from>
    <xdr:ext cx="113211" cy="123825"/>
    <xdr:pic macro="[1]!DesignIconClicked">
      <xdr:nvPicPr>
        <xdr:cNvPr id="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38100</xdr:colOff>
      <xdr:row>8</xdr:row>
      <xdr:rowOff>0</xdr:rowOff>
    </xdr:from>
    <xdr:ext cx="113211" cy="116541"/>
    <xdr:pic macro="[1]!DesignIconClicked">
      <xdr:nvPicPr>
        <xdr:cNvPr id="1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38100</xdr:colOff>
      <xdr:row>8</xdr:row>
      <xdr:rowOff>0</xdr:rowOff>
    </xdr:from>
    <xdr:ext cx="113211" cy="116541"/>
    <xdr:pic macro="[1]!DesignIconClicked">
      <xdr:nvPicPr>
        <xdr:cNvPr id="1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9160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11"/>
  <sheetViews>
    <sheetView tabSelected="1" zoomScaleNormal="100" workbookViewId="0">
      <selection activeCell="A7" sqref="A7:F7"/>
    </sheetView>
  </sheetViews>
  <sheetFormatPr defaultRowHeight="18" customHeight="1" x14ac:dyDescent="0.3"/>
  <cols>
    <col min="1" max="1" width="13.28515625" style="5" customWidth="1"/>
    <col min="2" max="2" width="32.5703125" style="5" customWidth="1"/>
    <col min="3" max="3" width="68" style="5" customWidth="1"/>
    <col min="4" max="6" width="21.7109375" style="5" customWidth="1"/>
    <col min="7" max="16384" width="9.140625" style="5"/>
  </cols>
  <sheetData>
    <row r="1" spans="1:6" ht="18.75" x14ac:dyDescent="0.3">
      <c r="A1" s="3"/>
      <c r="B1" s="3"/>
      <c r="C1" s="3"/>
      <c r="D1" s="4"/>
      <c r="E1" s="1" t="s">
        <v>141</v>
      </c>
      <c r="F1" s="1"/>
    </row>
    <row r="2" spans="1:6" ht="18.75" x14ac:dyDescent="0.3">
      <c r="A2" s="3"/>
      <c r="B2" s="3"/>
      <c r="C2" s="3"/>
      <c r="D2" s="4"/>
      <c r="E2" s="1" t="s">
        <v>142</v>
      </c>
      <c r="F2" s="1"/>
    </row>
    <row r="3" spans="1:6" ht="18.75" x14ac:dyDescent="0.3">
      <c r="A3" s="3"/>
      <c r="B3" s="3"/>
      <c r="C3" s="3"/>
      <c r="D3" s="4"/>
      <c r="E3" s="1" t="s">
        <v>0</v>
      </c>
      <c r="F3" s="1"/>
    </row>
    <row r="4" spans="1:6" ht="18.75" x14ac:dyDescent="0.3">
      <c r="A4" s="3"/>
      <c r="B4" s="3"/>
      <c r="C4" s="3"/>
      <c r="D4" s="4"/>
      <c r="E4" s="1" t="s">
        <v>195</v>
      </c>
      <c r="F4" s="1"/>
    </row>
    <row r="5" spans="1:6" ht="18.75" x14ac:dyDescent="0.3">
      <c r="A5" s="3"/>
      <c r="B5" s="3"/>
      <c r="C5" s="3"/>
      <c r="D5" s="4"/>
      <c r="E5" s="2" t="s">
        <v>207</v>
      </c>
      <c r="F5" s="2"/>
    </row>
    <row r="6" spans="1:6" ht="18.75" x14ac:dyDescent="0.3">
      <c r="A6" s="3"/>
      <c r="B6" s="3"/>
      <c r="C6" s="3"/>
      <c r="D6" s="4"/>
      <c r="E6" s="2"/>
      <c r="F6" s="2"/>
    </row>
    <row r="7" spans="1:6" ht="40.5" customHeight="1" x14ac:dyDescent="0.3">
      <c r="A7" s="29" t="s">
        <v>196</v>
      </c>
      <c r="B7" s="29"/>
      <c r="C7" s="29"/>
      <c r="D7" s="29"/>
      <c r="E7" s="29"/>
      <c r="F7" s="29"/>
    </row>
    <row r="8" spans="1:6" ht="18" customHeight="1" x14ac:dyDescent="0.3">
      <c r="B8" s="3"/>
      <c r="C8" s="3"/>
      <c r="F8" s="3" t="s">
        <v>1</v>
      </c>
    </row>
    <row r="9" spans="1:6" ht="15" customHeight="1" x14ac:dyDescent="0.3">
      <c r="A9" s="30" t="s">
        <v>4</v>
      </c>
      <c r="B9" s="33" t="s">
        <v>2</v>
      </c>
      <c r="C9" s="33" t="s">
        <v>3</v>
      </c>
      <c r="D9" s="26" t="s">
        <v>194</v>
      </c>
      <c r="E9" s="26" t="s">
        <v>206</v>
      </c>
      <c r="F9" s="26" t="s">
        <v>153</v>
      </c>
    </row>
    <row r="10" spans="1:6" ht="15" customHeight="1" x14ac:dyDescent="0.3">
      <c r="A10" s="31"/>
      <c r="B10" s="33"/>
      <c r="C10" s="33"/>
      <c r="D10" s="27"/>
      <c r="E10" s="27"/>
      <c r="F10" s="27"/>
    </row>
    <row r="11" spans="1:6" ht="30" customHeight="1" x14ac:dyDescent="0.3">
      <c r="A11" s="32"/>
      <c r="B11" s="33"/>
      <c r="C11" s="33"/>
      <c r="D11" s="28"/>
      <c r="E11" s="28"/>
      <c r="F11" s="28"/>
    </row>
    <row r="12" spans="1:6" s="9" customFormat="1" ht="18.75" x14ac:dyDescent="0.3">
      <c r="A12" s="6"/>
      <c r="B12" s="6"/>
      <c r="C12" s="7" t="s">
        <v>5</v>
      </c>
      <c r="D12" s="8">
        <f>D13+D78</f>
        <v>593749.37286</v>
      </c>
      <c r="E12" s="8">
        <f>E13+E78</f>
        <v>591198.23307999992</v>
      </c>
      <c r="F12" s="8">
        <f>E12/D12*100</f>
        <v>99.570333899013377</v>
      </c>
    </row>
    <row r="13" spans="1:6" ht="19.899999999999999" customHeight="1" x14ac:dyDescent="0.3">
      <c r="A13" s="6" t="s">
        <v>6</v>
      </c>
      <c r="B13" s="6" t="s">
        <v>7</v>
      </c>
      <c r="C13" s="7" t="s">
        <v>8</v>
      </c>
      <c r="D13" s="8">
        <f>D14+D60</f>
        <v>111697.02963999999</v>
      </c>
      <c r="E13" s="8">
        <f>E14+E60</f>
        <v>112382.99009000001</v>
      </c>
      <c r="F13" s="8">
        <f>E13/D13*100</f>
        <v>100.61412595501497</v>
      </c>
    </row>
    <row r="14" spans="1:6" ht="18.75" x14ac:dyDescent="0.3">
      <c r="A14" s="10"/>
      <c r="B14" s="10"/>
      <c r="C14" s="11" t="s">
        <v>9</v>
      </c>
      <c r="D14" s="12">
        <f>D15+D23+D31+D42+D57</f>
        <v>52809.337</v>
      </c>
      <c r="E14" s="12">
        <f>E15+E23+E31+E42+E57</f>
        <v>52801.355450000003</v>
      </c>
      <c r="F14" s="12">
        <f>E14/D14*100</f>
        <v>99.984886100728744</v>
      </c>
    </row>
    <row r="15" spans="1:6" ht="18.75" x14ac:dyDescent="0.3">
      <c r="A15" s="6" t="s">
        <v>6</v>
      </c>
      <c r="B15" s="6" t="s">
        <v>10</v>
      </c>
      <c r="C15" s="7" t="s">
        <v>11</v>
      </c>
      <c r="D15" s="8">
        <f>D16</f>
        <v>36395.980000000003</v>
      </c>
      <c r="E15" s="8">
        <f>E16</f>
        <v>36395.980000000003</v>
      </c>
      <c r="F15" s="8">
        <f>E15/D15*100</f>
        <v>100</v>
      </c>
    </row>
    <row r="16" spans="1:6" ht="18.75" x14ac:dyDescent="0.3">
      <c r="A16" s="10" t="s">
        <v>6</v>
      </c>
      <c r="B16" s="10" t="s">
        <v>12</v>
      </c>
      <c r="C16" s="11" t="s">
        <v>13</v>
      </c>
      <c r="D16" s="12">
        <v>36395.980000000003</v>
      </c>
      <c r="E16" s="12">
        <f>D16</f>
        <v>36395.980000000003</v>
      </c>
      <c r="F16" s="12">
        <f>E16/D16*100</f>
        <v>100</v>
      </c>
    </row>
    <row r="17" spans="1:6" ht="85.5" hidden="1" customHeight="1" x14ac:dyDescent="0.3">
      <c r="A17" s="10" t="s">
        <v>6</v>
      </c>
      <c r="B17" s="10" t="s">
        <v>14</v>
      </c>
      <c r="C17" s="11" t="s">
        <v>15</v>
      </c>
      <c r="D17" s="12">
        <v>35285</v>
      </c>
      <c r="E17" s="12">
        <v>35300</v>
      </c>
      <c r="F17" s="12">
        <f t="shared" ref="F17:F82" si="0">E17/D17*100</f>
        <v>100.04251098200368</v>
      </c>
    </row>
    <row r="18" spans="1:6" ht="119.65" hidden="1" customHeight="1" x14ac:dyDescent="0.3">
      <c r="A18" s="10" t="s">
        <v>6</v>
      </c>
      <c r="B18" s="10" t="s">
        <v>16</v>
      </c>
      <c r="C18" s="11" t="s">
        <v>17</v>
      </c>
      <c r="D18" s="12">
        <v>35285</v>
      </c>
      <c r="E18" s="12">
        <v>35300</v>
      </c>
      <c r="F18" s="12">
        <f t="shared" si="0"/>
        <v>100.04251098200368</v>
      </c>
    </row>
    <row r="19" spans="1:6" ht="119.65" hidden="1" customHeight="1" x14ac:dyDescent="0.3">
      <c r="A19" s="10" t="s">
        <v>6</v>
      </c>
      <c r="B19" s="10" t="s">
        <v>18</v>
      </c>
      <c r="C19" s="11" t="s">
        <v>19</v>
      </c>
      <c r="D19" s="12">
        <v>10</v>
      </c>
      <c r="E19" s="12">
        <v>0</v>
      </c>
      <c r="F19" s="12">
        <f t="shared" si="0"/>
        <v>0</v>
      </c>
    </row>
    <row r="20" spans="1:6" ht="153.94999999999999" hidden="1" customHeight="1" x14ac:dyDescent="0.3">
      <c r="A20" s="10" t="s">
        <v>6</v>
      </c>
      <c r="B20" s="10" t="s">
        <v>20</v>
      </c>
      <c r="C20" s="11" t="s">
        <v>21</v>
      </c>
      <c r="D20" s="12">
        <v>10</v>
      </c>
      <c r="E20" s="12">
        <v>0</v>
      </c>
      <c r="F20" s="12">
        <f t="shared" si="0"/>
        <v>0</v>
      </c>
    </row>
    <row r="21" spans="1:6" ht="51.4" hidden="1" customHeight="1" x14ac:dyDescent="0.3">
      <c r="A21" s="10" t="s">
        <v>6</v>
      </c>
      <c r="B21" s="10" t="s">
        <v>22</v>
      </c>
      <c r="C21" s="11" t="s">
        <v>23</v>
      </c>
      <c r="D21" s="12">
        <v>5</v>
      </c>
      <c r="E21" s="12">
        <v>0</v>
      </c>
      <c r="F21" s="12">
        <f t="shared" si="0"/>
        <v>0</v>
      </c>
    </row>
    <row r="22" spans="1:6" ht="85.5" hidden="1" customHeight="1" x14ac:dyDescent="0.3">
      <c r="A22" s="10" t="s">
        <v>6</v>
      </c>
      <c r="B22" s="10" t="s">
        <v>24</v>
      </c>
      <c r="C22" s="11" t="s">
        <v>25</v>
      </c>
      <c r="D22" s="12">
        <v>5</v>
      </c>
      <c r="E22" s="12">
        <v>0</v>
      </c>
      <c r="F22" s="12">
        <f t="shared" si="0"/>
        <v>0</v>
      </c>
    </row>
    <row r="23" spans="1:6" ht="60.75" customHeight="1" x14ac:dyDescent="0.3">
      <c r="A23" s="6" t="s">
        <v>6</v>
      </c>
      <c r="B23" s="6" t="s">
        <v>26</v>
      </c>
      <c r="C23" s="7" t="s">
        <v>27</v>
      </c>
      <c r="D23" s="8">
        <f>D24</f>
        <v>9683.9169999999995</v>
      </c>
      <c r="E23" s="8">
        <f>E24</f>
        <v>9683.9169999999995</v>
      </c>
      <c r="F23" s="13">
        <f t="shared" si="0"/>
        <v>100</v>
      </c>
    </row>
    <row r="24" spans="1:6" ht="45" customHeight="1" x14ac:dyDescent="0.3">
      <c r="A24" s="10" t="s">
        <v>6</v>
      </c>
      <c r="B24" s="10" t="s">
        <v>28</v>
      </c>
      <c r="C24" s="11" t="s">
        <v>29</v>
      </c>
      <c r="D24" s="12">
        <v>9683.9169999999995</v>
      </c>
      <c r="E24" s="12">
        <f>D24</f>
        <v>9683.9169999999995</v>
      </c>
      <c r="F24" s="12">
        <f t="shared" si="0"/>
        <v>100</v>
      </c>
    </row>
    <row r="25" spans="1:6" ht="68.45" hidden="1" customHeight="1" x14ac:dyDescent="0.3">
      <c r="A25" s="10" t="s">
        <v>6</v>
      </c>
      <c r="B25" s="10" t="s">
        <v>30</v>
      </c>
      <c r="C25" s="11" t="s">
        <v>31</v>
      </c>
      <c r="D25" s="12">
        <v>4085</v>
      </c>
      <c r="E25" s="12">
        <v>10727</v>
      </c>
      <c r="F25" s="12">
        <f t="shared" si="0"/>
        <v>262.59485924112607</v>
      </c>
    </row>
    <row r="26" spans="1:6" ht="119.65" hidden="1" customHeight="1" x14ac:dyDescent="0.3">
      <c r="A26" s="10" t="s">
        <v>6</v>
      </c>
      <c r="B26" s="10" t="s">
        <v>32</v>
      </c>
      <c r="C26" s="11" t="s">
        <v>33</v>
      </c>
      <c r="D26" s="12">
        <v>4085</v>
      </c>
      <c r="E26" s="12">
        <v>10727</v>
      </c>
      <c r="F26" s="12">
        <f t="shared" si="0"/>
        <v>262.59485924112607</v>
      </c>
    </row>
    <row r="27" spans="1:6" ht="85.5" hidden="1" customHeight="1" x14ac:dyDescent="0.3">
      <c r="A27" s="10" t="s">
        <v>6</v>
      </c>
      <c r="B27" s="10" t="s">
        <v>34</v>
      </c>
      <c r="C27" s="11" t="s">
        <v>35</v>
      </c>
      <c r="D27" s="12">
        <v>31</v>
      </c>
      <c r="E27" s="12">
        <v>0</v>
      </c>
      <c r="F27" s="12">
        <f t="shared" si="0"/>
        <v>0</v>
      </c>
    </row>
    <row r="28" spans="1:6" ht="136.9" hidden="1" customHeight="1" x14ac:dyDescent="0.3">
      <c r="A28" s="10" t="s">
        <v>6</v>
      </c>
      <c r="B28" s="10" t="s">
        <v>36</v>
      </c>
      <c r="C28" s="11" t="s">
        <v>37</v>
      </c>
      <c r="D28" s="12">
        <v>31</v>
      </c>
      <c r="E28" s="12">
        <v>0</v>
      </c>
      <c r="F28" s="12">
        <f t="shared" si="0"/>
        <v>0</v>
      </c>
    </row>
    <row r="29" spans="1:6" ht="68.45" hidden="1" customHeight="1" x14ac:dyDescent="0.3">
      <c r="A29" s="10" t="s">
        <v>6</v>
      </c>
      <c r="B29" s="10" t="s">
        <v>38</v>
      </c>
      <c r="C29" s="11" t="s">
        <v>39</v>
      </c>
      <c r="D29" s="12">
        <v>5030</v>
      </c>
      <c r="E29" s="12">
        <v>0</v>
      </c>
      <c r="F29" s="12">
        <f t="shared" si="0"/>
        <v>0</v>
      </c>
    </row>
    <row r="30" spans="1:6" ht="119.65" hidden="1" customHeight="1" x14ac:dyDescent="0.3">
      <c r="A30" s="10" t="s">
        <v>6</v>
      </c>
      <c r="B30" s="10" t="s">
        <v>40</v>
      </c>
      <c r="C30" s="11" t="s">
        <v>41</v>
      </c>
      <c r="D30" s="12">
        <v>5030</v>
      </c>
      <c r="E30" s="12">
        <v>0</v>
      </c>
      <c r="F30" s="12">
        <f t="shared" si="0"/>
        <v>0</v>
      </c>
    </row>
    <row r="31" spans="1:6" ht="18.75" x14ac:dyDescent="0.3">
      <c r="A31" s="6" t="s">
        <v>6</v>
      </c>
      <c r="B31" s="6" t="s">
        <v>42</v>
      </c>
      <c r="C31" s="7" t="s">
        <v>43</v>
      </c>
      <c r="D31" s="8">
        <f>D33+D36+D39+D32</f>
        <v>1753.5070000000001</v>
      </c>
      <c r="E31" s="8">
        <f>E33+E36+E39+E32</f>
        <v>1745.5254500000001</v>
      </c>
      <c r="F31" s="13">
        <f t="shared" si="0"/>
        <v>99.544823602072867</v>
      </c>
    </row>
    <row r="32" spans="1:6" ht="37.5" x14ac:dyDescent="0.3">
      <c r="A32" s="10" t="s">
        <v>6</v>
      </c>
      <c r="B32" s="10" t="s">
        <v>178</v>
      </c>
      <c r="C32" s="11" t="s">
        <v>177</v>
      </c>
      <c r="D32" s="12">
        <v>929.15200000000004</v>
      </c>
      <c r="E32" s="12">
        <f>D32</f>
        <v>929.15200000000004</v>
      </c>
      <c r="F32" s="20">
        <f t="shared" si="0"/>
        <v>100</v>
      </c>
    </row>
    <row r="33" spans="1:6" ht="39" customHeight="1" x14ac:dyDescent="0.3">
      <c r="A33" s="10" t="s">
        <v>6</v>
      </c>
      <c r="B33" s="10" t="s">
        <v>44</v>
      </c>
      <c r="C33" s="11" t="s">
        <v>45</v>
      </c>
      <c r="D33" s="12">
        <v>0</v>
      </c>
      <c r="E33" s="12">
        <v>-7.9815500000000004</v>
      </c>
      <c r="F33" s="20" t="s">
        <v>179</v>
      </c>
    </row>
    <row r="34" spans="1:6" ht="34.15" hidden="1" customHeight="1" x14ac:dyDescent="0.3">
      <c r="A34" s="10" t="s">
        <v>6</v>
      </c>
      <c r="B34" s="10" t="s">
        <v>46</v>
      </c>
      <c r="C34" s="11" t="s">
        <v>45</v>
      </c>
      <c r="D34" s="12">
        <v>884</v>
      </c>
      <c r="E34" s="12">
        <v>0</v>
      </c>
      <c r="F34" s="20">
        <f t="shared" si="0"/>
        <v>0</v>
      </c>
    </row>
    <row r="35" spans="1:6" ht="68.45" hidden="1" customHeight="1" x14ac:dyDescent="0.3">
      <c r="A35" s="10" t="s">
        <v>6</v>
      </c>
      <c r="B35" s="10" t="s">
        <v>47</v>
      </c>
      <c r="C35" s="11" t="s">
        <v>48</v>
      </c>
      <c r="D35" s="12">
        <v>884</v>
      </c>
      <c r="E35" s="12">
        <v>0</v>
      </c>
      <c r="F35" s="20">
        <f t="shared" si="0"/>
        <v>0</v>
      </c>
    </row>
    <row r="36" spans="1:6" ht="18.75" x14ac:dyDescent="0.3">
      <c r="A36" s="10" t="s">
        <v>6</v>
      </c>
      <c r="B36" s="10" t="s">
        <v>49</v>
      </c>
      <c r="C36" s="11" t="s">
        <v>50</v>
      </c>
      <c r="D36" s="12">
        <v>411.97</v>
      </c>
      <c r="E36" s="12">
        <f>D36</f>
        <v>411.97</v>
      </c>
      <c r="F36" s="20">
        <f t="shared" si="0"/>
        <v>100</v>
      </c>
    </row>
    <row r="37" spans="1:6" ht="18.75" hidden="1" x14ac:dyDescent="0.3">
      <c r="A37" s="10" t="s">
        <v>6</v>
      </c>
      <c r="B37" s="10" t="s">
        <v>51</v>
      </c>
      <c r="C37" s="11" t="s">
        <v>50</v>
      </c>
      <c r="D37" s="12">
        <v>300</v>
      </c>
      <c r="E37" s="12">
        <f t="shared" ref="E37:E39" si="1">D37</f>
        <v>300</v>
      </c>
      <c r="F37" s="20">
        <f t="shared" si="0"/>
        <v>100</v>
      </c>
    </row>
    <row r="38" spans="1:6" ht="51.4" hidden="1" customHeight="1" x14ac:dyDescent="0.3">
      <c r="A38" s="10" t="s">
        <v>6</v>
      </c>
      <c r="B38" s="10" t="s">
        <v>52</v>
      </c>
      <c r="C38" s="11" t="s">
        <v>53</v>
      </c>
      <c r="D38" s="12">
        <v>300</v>
      </c>
      <c r="E38" s="12">
        <f t="shared" si="1"/>
        <v>300</v>
      </c>
      <c r="F38" s="20">
        <f t="shared" si="0"/>
        <v>100</v>
      </c>
    </row>
    <row r="39" spans="1:6" ht="42" customHeight="1" x14ac:dyDescent="0.3">
      <c r="A39" s="10" t="s">
        <v>6</v>
      </c>
      <c r="B39" s="10" t="s">
        <v>54</v>
      </c>
      <c r="C39" s="11" t="s">
        <v>55</v>
      </c>
      <c r="D39" s="12">
        <v>412.38499999999999</v>
      </c>
      <c r="E39" s="12">
        <f t="shared" si="1"/>
        <v>412.38499999999999</v>
      </c>
      <c r="F39" s="20">
        <f t="shared" si="0"/>
        <v>100</v>
      </c>
    </row>
    <row r="40" spans="1:6" ht="34.15" hidden="1" customHeight="1" x14ac:dyDescent="0.3">
      <c r="A40" s="10" t="s">
        <v>6</v>
      </c>
      <c r="B40" s="10" t="s">
        <v>56</v>
      </c>
      <c r="C40" s="11" t="s">
        <v>57</v>
      </c>
      <c r="D40" s="12">
        <v>1300</v>
      </c>
      <c r="E40" s="12">
        <v>1300</v>
      </c>
      <c r="F40" s="20">
        <f t="shared" si="0"/>
        <v>100</v>
      </c>
    </row>
    <row r="41" spans="1:6" ht="68.45" hidden="1" customHeight="1" x14ac:dyDescent="0.3">
      <c r="A41" s="10" t="s">
        <v>6</v>
      </c>
      <c r="B41" s="10" t="s">
        <v>58</v>
      </c>
      <c r="C41" s="11" t="s">
        <v>59</v>
      </c>
      <c r="D41" s="12">
        <v>1300</v>
      </c>
      <c r="E41" s="12">
        <v>1300</v>
      </c>
      <c r="F41" s="20">
        <f t="shared" si="0"/>
        <v>100</v>
      </c>
    </row>
    <row r="42" spans="1:6" ht="18.75" x14ac:dyDescent="0.3">
      <c r="A42" s="6" t="s">
        <v>6</v>
      </c>
      <c r="B42" s="6" t="s">
        <v>60</v>
      </c>
      <c r="C42" s="7" t="s">
        <v>61</v>
      </c>
      <c r="D42" s="8">
        <f>D43+D50</f>
        <v>3536.7379999999998</v>
      </c>
      <c r="E42" s="8">
        <f>E43+E50</f>
        <v>3536.7379999999998</v>
      </c>
      <c r="F42" s="13">
        <f t="shared" si="0"/>
        <v>100</v>
      </c>
    </row>
    <row r="43" spans="1:6" ht="21" customHeight="1" x14ac:dyDescent="0.3">
      <c r="A43" s="10" t="s">
        <v>6</v>
      </c>
      <c r="B43" s="10" t="s">
        <v>62</v>
      </c>
      <c r="C43" s="11" t="s">
        <v>63</v>
      </c>
      <c r="D43" s="12">
        <v>304.089</v>
      </c>
      <c r="E43" s="12">
        <f>D43</f>
        <v>304.089</v>
      </c>
      <c r="F43" s="12">
        <f t="shared" si="0"/>
        <v>100</v>
      </c>
    </row>
    <row r="44" spans="1:6" ht="51.4" hidden="1" customHeight="1" x14ac:dyDescent="0.3">
      <c r="A44" s="10" t="s">
        <v>6</v>
      </c>
      <c r="B44" s="10" t="s">
        <v>64</v>
      </c>
      <c r="C44" s="11" t="s">
        <v>65</v>
      </c>
      <c r="D44" s="12">
        <v>2400</v>
      </c>
      <c r="E44" s="12">
        <v>2400</v>
      </c>
      <c r="F44" s="12">
        <f t="shared" si="0"/>
        <v>100</v>
      </c>
    </row>
    <row r="45" spans="1:6" ht="85.5" hidden="1" customHeight="1" x14ac:dyDescent="0.3">
      <c r="A45" s="10" t="s">
        <v>6</v>
      </c>
      <c r="B45" s="10" t="s">
        <v>66</v>
      </c>
      <c r="C45" s="11" t="s">
        <v>67</v>
      </c>
      <c r="D45" s="12">
        <v>2400</v>
      </c>
      <c r="E45" s="12">
        <v>2400</v>
      </c>
      <c r="F45" s="12">
        <f t="shared" si="0"/>
        <v>100</v>
      </c>
    </row>
    <row r="46" spans="1:6" ht="18.75" hidden="1" x14ac:dyDescent="0.3">
      <c r="A46" s="10" t="s">
        <v>6</v>
      </c>
      <c r="B46" s="10" t="s">
        <v>68</v>
      </c>
      <c r="C46" s="11" t="s">
        <v>69</v>
      </c>
      <c r="D46" s="12">
        <v>1000</v>
      </c>
      <c r="E46" s="12">
        <v>12850</v>
      </c>
      <c r="F46" s="12">
        <f t="shared" si="0"/>
        <v>1285</v>
      </c>
    </row>
    <row r="47" spans="1:6" ht="51.4" hidden="1" customHeight="1" x14ac:dyDescent="0.3">
      <c r="A47" s="10" t="s">
        <v>6</v>
      </c>
      <c r="B47" s="10" t="s">
        <v>70</v>
      </c>
      <c r="C47" s="11" t="s">
        <v>71</v>
      </c>
      <c r="D47" s="12">
        <v>1000</v>
      </c>
      <c r="E47" s="12">
        <v>12850</v>
      </c>
      <c r="F47" s="12">
        <f t="shared" si="0"/>
        <v>1285</v>
      </c>
    </row>
    <row r="48" spans="1:6" ht="18.75" hidden="1" x14ac:dyDescent="0.3">
      <c r="A48" s="10" t="s">
        <v>6</v>
      </c>
      <c r="B48" s="10" t="s">
        <v>72</v>
      </c>
      <c r="C48" s="11" t="s">
        <v>73</v>
      </c>
      <c r="D48" s="12">
        <v>11850</v>
      </c>
      <c r="E48" s="12">
        <v>0</v>
      </c>
      <c r="F48" s="12">
        <f t="shared" si="0"/>
        <v>0</v>
      </c>
    </row>
    <row r="49" spans="1:6" ht="51.4" hidden="1" customHeight="1" x14ac:dyDescent="0.3">
      <c r="A49" s="10" t="s">
        <v>6</v>
      </c>
      <c r="B49" s="10" t="s">
        <v>74</v>
      </c>
      <c r="C49" s="11" t="s">
        <v>75</v>
      </c>
      <c r="D49" s="12">
        <v>11850</v>
      </c>
      <c r="E49" s="12">
        <v>0</v>
      </c>
      <c r="F49" s="12">
        <f t="shared" si="0"/>
        <v>0</v>
      </c>
    </row>
    <row r="50" spans="1:6" ht="18.75" x14ac:dyDescent="0.3">
      <c r="A50" s="10" t="s">
        <v>6</v>
      </c>
      <c r="B50" s="10" t="s">
        <v>76</v>
      </c>
      <c r="C50" s="11" t="s">
        <v>77</v>
      </c>
      <c r="D50" s="12">
        <v>3232.6489999999999</v>
      </c>
      <c r="E50" s="12">
        <f>D50</f>
        <v>3232.6489999999999</v>
      </c>
      <c r="F50" s="12">
        <f t="shared" si="0"/>
        <v>100</v>
      </c>
    </row>
    <row r="51" spans="1:6" ht="18.75" hidden="1" x14ac:dyDescent="0.3">
      <c r="A51" s="10" t="s">
        <v>6</v>
      </c>
      <c r="B51" s="10" t="s">
        <v>78</v>
      </c>
      <c r="C51" s="11" t="s">
        <v>79</v>
      </c>
      <c r="D51" s="12">
        <v>5000</v>
      </c>
      <c r="E51" s="12">
        <v>8000</v>
      </c>
      <c r="F51" s="12">
        <f t="shared" si="0"/>
        <v>160</v>
      </c>
    </row>
    <row r="52" spans="1:6" ht="34.15" hidden="1" customHeight="1" x14ac:dyDescent="0.3">
      <c r="A52" s="10" t="s">
        <v>6</v>
      </c>
      <c r="B52" s="10" t="s">
        <v>80</v>
      </c>
      <c r="C52" s="11" t="s">
        <v>81</v>
      </c>
      <c r="D52" s="12">
        <v>5000</v>
      </c>
      <c r="E52" s="12">
        <v>8000</v>
      </c>
      <c r="F52" s="12">
        <f t="shared" si="0"/>
        <v>160</v>
      </c>
    </row>
    <row r="53" spans="1:6" ht="68.45" hidden="1" customHeight="1" x14ac:dyDescent="0.3">
      <c r="A53" s="10" t="s">
        <v>6</v>
      </c>
      <c r="B53" s="10" t="s">
        <v>82</v>
      </c>
      <c r="C53" s="11" t="s">
        <v>83</v>
      </c>
      <c r="D53" s="12">
        <v>5000</v>
      </c>
      <c r="E53" s="12">
        <v>8000</v>
      </c>
      <c r="F53" s="12">
        <f t="shared" si="0"/>
        <v>160</v>
      </c>
    </row>
    <row r="54" spans="1:6" ht="18.75" hidden="1" x14ac:dyDescent="0.3">
      <c r="A54" s="10" t="s">
        <v>6</v>
      </c>
      <c r="B54" s="10" t="s">
        <v>84</v>
      </c>
      <c r="C54" s="11" t="s">
        <v>85</v>
      </c>
      <c r="D54" s="12">
        <v>3000</v>
      </c>
      <c r="E54" s="12">
        <v>0</v>
      </c>
      <c r="F54" s="12">
        <f t="shared" si="0"/>
        <v>0</v>
      </c>
    </row>
    <row r="55" spans="1:6" ht="34.15" hidden="1" customHeight="1" x14ac:dyDescent="0.3">
      <c r="A55" s="10" t="s">
        <v>6</v>
      </c>
      <c r="B55" s="10" t="s">
        <v>86</v>
      </c>
      <c r="C55" s="11" t="s">
        <v>87</v>
      </c>
      <c r="D55" s="12">
        <v>3000</v>
      </c>
      <c r="E55" s="12">
        <v>0</v>
      </c>
      <c r="F55" s="12">
        <f t="shared" si="0"/>
        <v>0</v>
      </c>
    </row>
    <row r="56" spans="1:6" ht="68.45" hidden="1" customHeight="1" x14ac:dyDescent="0.3">
      <c r="A56" s="10" t="s">
        <v>6</v>
      </c>
      <c r="B56" s="10" t="s">
        <v>88</v>
      </c>
      <c r="C56" s="11" t="s">
        <v>89</v>
      </c>
      <c r="D56" s="12">
        <v>3000</v>
      </c>
      <c r="E56" s="12">
        <v>0</v>
      </c>
      <c r="F56" s="12">
        <f t="shared" si="0"/>
        <v>0</v>
      </c>
    </row>
    <row r="57" spans="1:6" ht="18.75" x14ac:dyDescent="0.3">
      <c r="A57" s="6" t="s">
        <v>6</v>
      </c>
      <c r="B57" s="6" t="s">
        <v>90</v>
      </c>
      <c r="C57" s="7" t="s">
        <v>91</v>
      </c>
      <c r="D57" s="8">
        <v>1439.1949999999999</v>
      </c>
      <c r="E57" s="8">
        <f>D57</f>
        <v>1439.1949999999999</v>
      </c>
      <c r="F57" s="13">
        <f t="shared" si="0"/>
        <v>100</v>
      </c>
    </row>
    <row r="58" spans="1:6" ht="36.75" hidden="1" customHeight="1" x14ac:dyDescent="0.3">
      <c r="A58" s="10" t="s">
        <v>6</v>
      </c>
      <c r="B58" s="10" t="s">
        <v>92</v>
      </c>
      <c r="C58" s="11" t="s">
        <v>93</v>
      </c>
      <c r="D58" s="12"/>
      <c r="E58" s="12"/>
      <c r="F58" s="12" t="e">
        <f t="shared" si="0"/>
        <v>#DIV/0!</v>
      </c>
    </row>
    <row r="59" spans="1:6" ht="36.75" hidden="1" customHeight="1" x14ac:dyDescent="0.3">
      <c r="A59" s="10" t="s">
        <v>6</v>
      </c>
      <c r="B59" s="10" t="s">
        <v>94</v>
      </c>
      <c r="C59" s="11" t="s">
        <v>95</v>
      </c>
      <c r="D59" s="12"/>
      <c r="E59" s="12"/>
      <c r="F59" s="12" t="e">
        <f t="shared" si="0"/>
        <v>#DIV/0!</v>
      </c>
    </row>
    <row r="60" spans="1:6" ht="18.75" x14ac:dyDescent="0.3">
      <c r="A60" s="10"/>
      <c r="B60" s="10"/>
      <c r="C60" s="11" t="s">
        <v>96</v>
      </c>
      <c r="D60" s="12">
        <f>D61+D65+D70+D73+D67+D74</f>
        <v>58887.692640000001</v>
      </c>
      <c r="E60" s="12">
        <f>E61+E65+E70+E73+E67+E74</f>
        <v>59581.634640000011</v>
      </c>
      <c r="F60" s="12">
        <f t="shared" si="0"/>
        <v>101.17841601341439</v>
      </c>
    </row>
    <row r="61" spans="1:6" ht="56.25" x14ac:dyDescent="0.3">
      <c r="A61" s="6" t="s">
        <v>6</v>
      </c>
      <c r="B61" s="6" t="s">
        <v>97</v>
      </c>
      <c r="C61" s="7" t="s">
        <v>98</v>
      </c>
      <c r="D61" s="8">
        <f>D62+D63+D64</f>
        <v>53698.985000000001</v>
      </c>
      <c r="E61" s="8">
        <f>E62+E63+E64</f>
        <v>53706.372000000003</v>
      </c>
      <c r="F61" s="13">
        <f t="shared" si="0"/>
        <v>100.01375631215377</v>
      </c>
    </row>
    <row r="62" spans="1:6" ht="116.25" customHeight="1" x14ac:dyDescent="0.3">
      <c r="A62" s="10" t="s">
        <v>6</v>
      </c>
      <c r="B62" s="10" t="s">
        <v>99</v>
      </c>
      <c r="C62" s="11" t="s">
        <v>100</v>
      </c>
      <c r="D62" s="12">
        <v>53325.425000000003</v>
      </c>
      <c r="E62" s="12">
        <f>D62</f>
        <v>53325.425000000003</v>
      </c>
      <c r="F62" s="12">
        <f t="shared" si="0"/>
        <v>100</v>
      </c>
    </row>
    <row r="63" spans="1:6" ht="58.5" customHeight="1" x14ac:dyDescent="0.3">
      <c r="A63" s="10" t="s">
        <v>6</v>
      </c>
      <c r="B63" s="10" t="s">
        <v>198</v>
      </c>
      <c r="C63" s="11" t="s">
        <v>197</v>
      </c>
      <c r="D63" s="12">
        <v>120</v>
      </c>
      <c r="E63" s="12">
        <v>127.387</v>
      </c>
      <c r="F63" s="12">
        <f t="shared" si="0"/>
        <v>106.15583333333333</v>
      </c>
    </row>
    <row r="64" spans="1:6" ht="112.5" x14ac:dyDescent="0.3">
      <c r="A64" s="10" t="s">
        <v>6</v>
      </c>
      <c r="B64" s="10" t="s">
        <v>101</v>
      </c>
      <c r="C64" s="11" t="s">
        <v>102</v>
      </c>
      <c r="D64" s="12">
        <v>253.56</v>
      </c>
      <c r="E64" s="12">
        <f>D64</f>
        <v>253.56</v>
      </c>
      <c r="F64" s="12">
        <f t="shared" si="0"/>
        <v>100</v>
      </c>
    </row>
    <row r="65" spans="1:6" ht="37.5" x14ac:dyDescent="0.3">
      <c r="A65" s="6" t="s">
        <v>6</v>
      </c>
      <c r="B65" s="6" t="s">
        <v>103</v>
      </c>
      <c r="C65" s="7" t="s">
        <v>104</v>
      </c>
      <c r="D65" s="8">
        <f>D66</f>
        <v>329.4</v>
      </c>
      <c r="E65" s="8">
        <f>E66</f>
        <v>380.65699999999998</v>
      </c>
      <c r="F65" s="13">
        <f t="shared" si="0"/>
        <v>115.56071645415909</v>
      </c>
    </row>
    <row r="66" spans="1:6" ht="26.25" customHeight="1" x14ac:dyDescent="0.3">
      <c r="A66" s="10" t="s">
        <v>6</v>
      </c>
      <c r="B66" s="10" t="s">
        <v>105</v>
      </c>
      <c r="C66" s="11" t="s">
        <v>106</v>
      </c>
      <c r="D66" s="12">
        <v>329.4</v>
      </c>
      <c r="E66" s="12">
        <v>380.65699999999998</v>
      </c>
      <c r="F66" s="12">
        <f t="shared" si="0"/>
        <v>115.56071645415909</v>
      </c>
    </row>
    <row r="67" spans="1:6" ht="31.5" x14ac:dyDescent="0.3">
      <c r="A67" s="14" t="s">
        <v>6</v>
      </c>
      <c r="B67" s="14" t="s">
        <v>147</v>
      </c>
      <c r="C67" s="15" t="s">
        <v>149</v>
      </c>
      <c r="D67" s="13">
        <f>D69+D68</f>
        <v>418.51400000000001</v>
      </c>
      <c r="E67" s="13">
        <f>E69+E68</f>
        <v>418.51400000000001</v>
      </c>
      <c r="F67" s="13">
        <v>0</v>
      </c>
    </row>
    <row r="68" spans="1:6" ht="18.75" x14ac:dyDescent="0.3">
      <c r="A68" s="21" t="s">
        <v>6</v>
      </c>
      <c r="B68" s="10" t="s">
        <v>180</v>
      </c>
      <c r="C68" s="16" t="s">
        <v>181</v>
      </c>
      <c r="D68" s="20">
        <v>0</v>
      </c>
      <c r="E68" s="20">
        <f>D68</f>
        <v>0</v>
      </c>
      <c r="F68" s="20">
        <v>0</v>
      </c>
    </row>
    <row r="69" spans="1:6" ht="26.25" customHeight="1" x14ac:dyDescent="0.3">
      <c r="A69" s="10" t="s">
        <v>6</v>
      </c>
      <c r="B69" s="10" t="s">
        <v>148</v>
      </c>
      <c r="C69" s="16" t="s">
        <v>150</v>
      </c>
      <c r="D69" s="12">
        <v>418.51400000000001</v>
      </c>
      <c r="E69" s="20">
        <f>D69</f>
        <v>418.51400000000001</v>
      </c>
      <c r="F69" s="12">
        <f>E69/D69*100</f>
        <v>100</v>
      </c>
    </row>
    <row r="70" spans="1:6" ht="41.25" customHeight="1" x14ac:dyDescent="0.3">
      <c r="A70" s="6" t="s">
        <v>6</v>
      </c>
      <c r="B70" s="6" t="s">
        <v>107</v>
      </c>
      <c r="C70" s="7" t="s">
        <v>108</v>
      </c>
      <c r="D70" s="8">
        <f>D71+D72</f>
        <v>1626.6489999999999</v>
      </c>
      <c r="E70" s="8">
        <f>E71+E72</f>
        <v>2261.4989999999998</v>
      </c>
      <c r="F70" s="13">
        <f t="shared" si="0"/>
        <v>139.02808780505197</v>
      </c>
    </row>
    <row r="71" spans="1:6" ht="118.5" customHeight="1" x14ac:dyDescent="0.3">
      <c r="A71" s="10" t="s">
        <v>6</v>
      </c>
      <c r="B71" s="10" t="s">
        <v>109</v>
      </c>
      <c r="C71" s="11" t="s">
        <v>110</v>
      </c>
      <c r="D71" s="12">
        <v>812.5</v>
      </c>
      <c r="E71" s="12">
        <v>1447.35</v>
      </c>
      <c r="F71" s="20">
        <f t="shared" si="0"/>
        <v>178.1353846153846</v>
      </c>
    </row>
    <row r="72" spans="1:6" ht="46.5" customHeight="1" x14ac:dyDescent="0.3">
      <c r="A72" s="10" t="s">
        <v>6</v>
      </c>
      <c r="B72" s="10" t="s">
        <v>111</v>
      </c>
      <c r="C72" s="11" t="s">
        <v>112</v>
      </c>
      <c r="D72" s="12">
        <v>814.149</v>
      </c>
      <c r="E72" s="12">
        <f>D72</f>
        <v>814.149</v>
      </c>
      <c r="F72" s="12">
        <f t="shared" si="0"/>
        <v>100</v>
      </c>
    </row>
    <row r="73" spans="1:6" ht="18.75" x14ac:dyDescent="0.3">
      <c r="A73" s="6" t="s">
        <v>6</v>
      </c>
      <c r="B73" s="6" t="s">
        <v>113</v>
      </c>
      <c r="C73" s="7" t="s">
        <v>114</v>
      </c>
      <c r="D73" s="8">
        <v>2175.2669999999998</v>
      </c>
      <c r="E73" s="8">
        <f>D73</f>
        <v>2175.2669999999998</v>
      </c>
      <c r="F73" s="13">
        <f t="shared" si="0"/>
        <v>100</v>
      </c>
    </row>
    <row r="74" spans="1:6" ht="18.75" x14ac:dyDescent="0.3">
      <c r="A74" s="6" t="s">
        <v>6</v>
      </c>
      <c r="B74" s="6" t="s">
        <v>151</v>
      </c>
      <c r="C74" s="7" t="s">
        <v>152</v>
      </c>
      <c r="D74" s="13">
        <f>SUM(D75:D77)</f>
        <v>638.87764000000004</v>
      </c>
      <c r="E74" s="13">
        <f>SUM(E75:E77)</f>
        <v>639.32564000000002</v>
      </c>
      <c r="F74" s="13">
        <f>D74/E74*100</f>
        <v>99.929926164075013</v>
      </c>
    </row>
    <row r="75" spans="1:6" ht="37.5" x14ac:dyDescent="0.3">
      <c r="A75" s="21" t="s">
        <v>6</v>
      </c>
      <c r="B75" s="21" t="s">
        <v>200</v>
      </c>
      <c r="C75" s="24" t="s">
        <v>199</v>
      </c>
      <c r="D75" s="20">
        <v>0</v>
      </c>
      <c r="E75" s="20">
        <v>0.44800000000000001</v>
      </c>
      <c r="F75" s="20" t="s">
        <v>179</v>
      </c>
    </row>
    <row r="76" spans="1:6" ht="27" customHeight="1" x14ac:dyDescent="0.3">
      <c r="A76" s="10" t="s">
        <v>6</v>
      </c>
      <c r="B76" s="10" t="s">
        <v>182</v>
      </c>
      <c r="C76" s="11" t="e">
        <f>#REF!</f>
        <v>#REF!</v>
      </c>
      <c r="D76" s="12">
        <v>443.79500000000002</v>
      </c>
      <c r="E76" s="12">
        <f>D76</f>
        <v>443.79500000000002</v>
      </c>
      <c r="F76" s="20">
        <f>D76/E76*100</f>
        <v>100</v>
      </c>
    </row>
    <row r="77" spans="1:6" ht="25.5" customHeight="1" x14ac:dyDescent="0.3">
      <c r="A77" s="10" t="s">
        <v>6</v>
      </c>
      <c r="B77" s="10" t="s">
        <v>183</v>
      </c>
      <c r="C77" s="11" t="e">
        <f>#REF!</f>
        <v>#REF!</v>
      </c>
      <c r="D77" s="12">
        <v>195.08264</v>
      </c>
      <c r="E77" s="12">
        <f>D77</f>
        <v>195.08264</v>
      </c>
      <c r="F77" s="12">
        <f>D77/E77*100</f>
        <v>100</v>
      </c>
    </row>
    <row r="78" spans="1:6" ht="19.899999999999999" customHeight="1" x14ac:dyDescent="0.3">
      <c r="A78" s="6" t="s">
        <v>6</v>
      </c>
      <c r="B78" s="6" t="s">
        <v>115</v>
      </c>
      <c r="C78" s="7" t="s">
        <v>116</v>
      </c>
      <c r="D78" s="8">
        <f>D79+D108+D110+D111</f>
        <v>482052.34321999998</v>
      </c>
      <c r="E78" s="8">
        <f>E79+E108+E110+E111</f>
        <v>478815.24298999994</v>
      </c>
      <c r="F78" s="13">
        <f t="shared" si="0"/>
        <v>99.328475366725328</v>
      </c>
    </row>
    <row r="79" spans="1:6" ht="56.25" x14ac:dyDescent="0.3">
      <c r="A79" s="6" t="s">
        <v>6</v>
      </c>
      <c r="B79" s="6" t="s">
        <v>117</v>
      </c>
      <c r="C79" s="7" t="s">
        <v>118</v>
      </c>
      <c r="D79" s="8">
        <f>D80+D84+D94+D104</f>
        <v>481510.60641999997</v>
      </c>
      <c r="E79" s="8">
        <f>E80+E84+E94+E104</f>
        <v>481510.60641999997</v>
      </c>
      <c r="F79" s="13">
        <f t="shared" si="0"/>
        <v>100</v>
      </c>
    </row>
    <row r="80" spans="1:6" s="9" customFormat="1" ht="37.5" x14ac:dyDescent="0.3">
      <c r="A80" s="6" t="s">
        <v>6</v>
      </c>
      <c r="B80" s="6" t="s">
        <v>119</v>
      </c>
      <c r="C80" s="7" t="s">
        <v>120</v>
      </c>
      <c r="D80" s="8">
        <f>D81+D82+D83</f>
        <v>149411.29999999999</v>
      </c>
      <c r="E80" s="8">
        <f>E81+E82+E83</f>
        <v>149411.29999999999</v>
      </c>
      <c r="F80" s="8">
        <f t="shared" si="0"/>
        <v>100</v>
      </c>
    </row>
    <row r="81" spans="1:6" ht="56.25" x14ac:dyDescent="0.3">
      <c r="A81" s="10" t="s">
        <v>6</v>
      </c>
      <c r="B81" s="10" t="s">
        <v>166</v>
      </c>
      <c r="C81" s="11" t="s">
        <v>169</v>
      </c>
      <c r="D81" s="12">
        <v>147872.5</v>
      </c>
      <c r="E81" s="12">
        <f>D81</f>
        <v>147872.5</v>
      </c>
      <c r="F81" s="12">
        <f t="shared" si="0"/>
        <v>100</v>
      </c>
    </row>
    <row r="82" spans="1:6" ht="56.25" hidden="1" x14ac:dyDescent="0.3">
      <c r="A82" s="10" t="s">
        <v>6</v>
      </c>
      <c r="B82" s="10" t="s">
        <v>154</v>
      </c>
      <c r="C82" s="11" t="s">
        <v>163</v>
      </c>
      <c r="D82" s="12">
        <v>0</v>
      </c>
      <c r="E82" s="12">
        <f>D82</f>
        <v>0</v>
      </c>
      <c r="F82" s="12" t="e">
        <f t="shared" si="0"/>
        <v>#DIV/0!</v>
      </c>
    </row>
    <row r="83" spans="1:6" ht="21" customHeight="1" x14ac:dyDescent="0.3">
      <c r="A83" s="10" t="s">
        <v>6</v>
      </c>
      <c r="B83" s="10" t="s">
        <v>184</v>
      </c>
      <c r="C83" s="11" t="s">
        <v>201</v>
      </c>
      <c r="D83" s="12">
        <v>1538.8</v>
      </c>
      <c r="E83" s="12">
        <f>D83</f>
        <v>1538.8</v>
      </c>
      <c r="F83" s="12">
        <f t="shared" ref="F83:F109" si="2">E83/D83*100</f>
        <v>100</v>
      </c>
    </row>
    <row r="84" spans="1:6" s="9" customFormat="1" ht="37.5" x14ac:dyDescent="0.3">
      <c r="A84" s="6" t="s">
        <v>6</v>
      </c>
      <c r="B84" s="6" t="s">
        <v>121</v>
      </c>
      <c r="C84" s="7" t="s">
        <v>122</v>
      </c>
      <c r="D84" s="8">
        <f>SUM(D88:D93)</f>
        <v>116982.04242000001</v>
      </c>
      <c r="E84" s="8">
        <f>SUM(E88:E93)</f>
        <v>116982.04242000001</v>
      </c>
      <c r="F84" s="8">
        <f t="shared" si="2"/>
        <v>100</v>
      </c>
    </row>
    <row r="85" spans="1:6" ht="56.25" hidden="1" x14ac:dyDescent="0.3">
      <c r="A85" s="10" t="s">
        <v>6</v>
      </c>
      <c r="B85" s="10" t="s">
        <v>123</v>
      </c>
      <c r="C85" s="11" t="s">
        <v>124</v>
      </c>
      <c r="D85" s="12">
        <v>0</v>
      </c>
      <c r="E85" s="12">
        <v>0</v>
      </c>
      <c r="F85" s="12" t="e">
        <f t="shared" si="2"/>
        <v>#DIV/0!</v>
      </c>
    </row>
    <row r="86" spans="1:6" ht="112.5" hidden="1" x14ac:dyDescent="0.3">
      <c r="A86" s="10" t="s">
        <v>6</v>
      </c>
      <c r="B86" s="10" t="s">
        <v>125</v>
      </c>
      <c r="C86" s="11" t="s">
        <v>126</v>
      </c>
      <c r="D86" s="12">
        <v>0</v>
      </c>
      <c r="E86" s="12">
        <v>0</v>
      </c>
      <c r="F86" s="12" t="e">
        <f t="shared" si="2"/>
        <v>#DIV/0!</v>
      </c>
    </row>
    <row r="87" spans="1:6" ht="75" hidden="1" x14ac:dyDescent="0.3">
      <c r="A87" s="10" t="s">
        <v>6</v>
      </c>
      <c r="B87" s="10" t="s">
        <v>127</v>
      </c>
      <c r="C87" s="11" t="s">
        <v>128</v>
      </c>
      <c r="D87" s="12">
        <v>0</v>
      </c>
      <c r="E87" s="12">
        <v>0</v>
      </c>
      <c r="F87" s="12" t="e">
        <f t="shared" si="2"/>
        <v>#DIV/0!</v>
      </c>
    </row>
    <row r="88" spans="1:6" ht="56.25" x14ac:dyDescent="0.3">
      <c r="A88" s="10" t="s">
        <v>6</v>
      </c>
      <c r="B88" s="10" t="s">
        <v>189</v>
      </c>
      <c r="C88" s="23" t="s">
        <v>190</v>
      </c>
      <c r="D88" s="12">
        <v>27971.966</v>
      </c>
      <c r="E88" s="12">
        <f>D88</f>
        <v>27971.966</v>
      </c>
      <c r="F88" s="12">
        <f t="shared" ref="F88" si="3">E88/D88*100</f>
        <v>100</v>
      </c>
    </row>
    <row r="89" spans="1:6" ht="56.25" x14ac:dyDescent="0.3">
      <c r="A89" s="10" t="s">
        <v>6</v>
      </c>
      <c r="B89" s="10" t="s">
        <v>188</v>
      </c>
      <c r="C89" s="23" t="s">
        <v>191</v>
      </c>
      <c r="D89" s="12">
        <v>897.86641999999995</v>
      </c>
      <c r="E89" s="12">
        <f t="shared" ref="E89:E93" si="4">D89</f>
        <v>897.86641999999995</v>
      </c>
      <c r="F89" s="12">
        <f t="shared" si="2"/>
        <v>100</v>
      </c>
    </row>
    <row r="90" spans="1:6" ht="41.25" customHeight="1" x14ac:dyDescent="0.3">
      <c r="A90" s="10" t="s">
        <v>6</v>
      </c>
      <c r="B90" s="25" t="s">
        <v>202</v>
      </c>
      <c r="C90" s="23" t="s">
        <v>203</v>
      </c>
      <c r="D90" s="12">
        <v>558.904</v>
      </c>
      <c r="E90" s="12">
        <f t="shared" ref="E90" si="5">D90</f>
        <v>558.904</v>
      </c>
      <c r="F90" s="12">
        <f t="shared" ref="F90" si="6">E90/D90*100</f>
        <v>100</v>
      </c>
    </row>
    <row r="91" spans="1:6" ht="60" customHeight="1" x14ac:dyDescent="0.3">
      <c r="A91" s="10" t="s">
        <v>6</v>
      </c>
      <c r="B91" s="10" t="s">
        <v>187</v>
      </c>
      <c r="C91" s="23" t="s">
        <v>192</v>
      </c>
      <c r="D91" s="12">
        <v>6733.3879999999999</v>
      </c>
      <c r="E91" s="12">
        <f t="shared" si="4"/>
        <v>6733.3879999999999</v>
      </c>
      <c r="F91" s="12">
        <f t="shared" si="2"/>
        <v>100</v>
      </c>
    </row>
    <row r="92" spans="1:6" ht="56.25" x14ac:dyDescent="0.3">
      <c r="A92" s="10" t="s">
        <v>6</v>
      </c>
      <c r="B92" s="10" t="s">
        <v>155</v>
      </c>
      <c r="C92" s="23" t="s">
        <v>193</v>
      </c>
      <c r="D92" s="12">
        <v>1929.6020000000001</v>
      </c>
      <c r="E92" s="12">
        <f t="shared" si="4"/>
        <v>1929.6020000000001</v>
      </c>
      <c r="F92" s="12">
        <f t="shared" si="2"/>
        <v>100</v>
      </c>
    </row>
    <row r="93" spans="1:6" ht="18.75" x14ac:dyDescent="0.3">
      <c r="A93" s="10" t="s">
        <v>6</v>
      </c>
      <c r="B93" s="10" t="s">
        <v>156</v>
      </c>
      <c r="C93" s="11" t="s">
        <v>170</v>
      </c>
      <c r="D93" s="12">
        <v>78890.316000000006</v>
      </c>
      <c r="E93" s="12">
        <f t="shared" si="4"/>
        <v>78890.316000000006</v>
      </c>
      <c r="F93" s="12">
        <f t="shared" si="2"/>
        <v>100</v>
      </c>
    </row>
    <row r="94" spans="1:6" s="9" customFormat="1" ht="37.5" x14ac:dyDescent="0.3">
      <c r="A94" s="6" t="s">
        <v>6</v>
      </c>
      <c r="B94" s="6" t="s">
        <v>129</v>
      </c>
      <c r="C94" s="7" t="s">
        <v>130</v>
      </c>
      <c r="D94" s="8">
        <f>SUM(D95:D103)</f>
        <v>193760.899</v>
      </c>
      <c r="E94" s="8">
        <f>SUM(E95:E103)</f>
        <v>193760.899</v>
      </c>
      <c r="F94" s="8">
        <f t="shared" si="2"/>
        <v>100</v>
      </c>
    </row>
    <row r="95" spans="1:6" ht="56.25" x14ac:dyDescent="0.3">
      <c r="A95" s="10" t="s">
        <v>6</v>
      </c>
      <c r="B95" s="10" t="s">
        <v>157</v>
      </c>
      <c r="C95" s="11" t="s">
        <v>171</v>
      </c>
      <c r="D95" s="12">
        <v>184515.37299999999</v>
      </c>
      <c r="E95" s="12">
        <f>D95</f>
        <v>184515.37299999999</v>
      </c>
      <c r="F95" s="12">
        <f t="shared" si="2"/>
        <v>100</v>
      </c>
    </row>
    <row r="96" spans="1:6" ht="97.5" customHeight="1" x14ac:dyDescent="0.3">
      <c r="A96" s="10" t="s">
        <v>6</v>
      </c>
      <c r="B96" s="10" t="s">
        <v>158</v>
      </c>
      <c r="C96" s="11" t="s">
        <v>172</v>
      </c>
      <c r="D96" s="12">
        <v>8282.7330000000002</v>
      </c>
      <c r="E96" s="12">
        <f t="shared" ref="E96:E103" si="7">D96</f>
        <v>8282.7330000000002</v>
      </c>
      <c r="F96" s="12">
        <f t="shared" si="2"/>
        <v>100</v>
      </c>
    </row>
    <row r="97" spans="1:6" ht="79.5" customHeight="1" x14ac:dyDescent="0.3">
      <c r="A97" s="10" t="s">
        <v>6</v>
      </c>
      <c r="B97" s="10" t="s">
        <v>167</v>
      </c>
      <c r="C97" s="11" t="s">
        <v>168</v>
      </c>
      <c r="D97" s="12">
        <v>394.35</v>
      </c>
      <c r="E97" s="12">
        <f t="shared" si="7"/>
        <v>394.35</v>
      </c>
      <c r="F97" s="12">
        <f t="shared" si="2"/>
        <v>100</v>
      </c>
    </row>
    <row r="98" spans="1:6" ht="96" hidden="1" customHeight="1" x14ac:dyDescent="0.3">
      <c r="A98" s="10" t="s">
        <v>6</v>
      </c>
      <c r="B98" s="10" t="s">
        <v>204</v>
      </c>
      <c r="C98" s="11" t="s">
        <v>205</v>
      </c>
      <c r="D98" s="12">
        <v>0</v>
      </c>
      <c r="E98" s="12">
        <f t="shared" si="7"/>
        <v>0</v>
      </c>
      <c r="F98" s="12">
        <v>0</v>
      </c>
    </row>
    <row r="99" spans="1:6" ht="21" hidden="1" customHeight="1" x14ac:dyDescent="0.3">
      <c r="A99" s="10" t="s">
        <v>6</v>
      </c>
      <c r="B99" s="10" t="s">
        <v>131</v>
      </c>
      <c r="C99" s="11" t="s">
        <v>132</v>
      </c>
      <c r="D99" s="12">
        <v>0</v>
      </c>
      <c r="E99" s="12">
        <f t="shared" si="7"/>
        <v>0</v>
      </c>
      <c r="F99" s="12" t="e">
        <f t="shared" si="2"/>
        <v>#DIV/0!</v>
      </c>
    </row>
    <row r="100" spans="1:6" ht="21" hidden="1" customHeight="1" x14ac:dyDescent="0.3">
      <c r="A100" s="10" t="s">
        <v>6</v>
      </c>
      <c r="B100" s="10" t="s">
        <v>133</v>
      </c>
      <c r="C100" s="11" t="s">
        <v>134</v>
      </c>
      <c r="D100" s="12">
        <v>0</v>
      </c>
      <c r="E100" s="12">
        <f t="shared" si="7"/>
        <v>0</v>
      </c>
      <c r="F100" s="12" t="e">
        <f t="shared" si="2"/>
        <v>#DIV/0!</v>
      </c>
    </row>
    <row r="101" spans="1:6" ht="21" hidden="1" customHeight="1" x14ac:dyDescent="0.3">
      <c r="A101" s="10" t="s">
        <v>6</v>
      </c>
      <c r="B101" s="10" t="s">
        <v>135</v>
      </c>
      <c r="C101" s="11" t="s">
        <v>136</v>
      </c>
      <c r="D101" s="12">
        <v>0</v>
      </c>
      <c r="E101" s="12">
        <f t="shared" si="7"/>
        <v>0</v>
      </c>
      <c r="F101" s="12" t="e">
        <f t="shared" si="2"/>
        <v>#DIV/0!</v>
      </c>
    </row>
    <row r="102" spans="1:6" ht="56.25" x14ac:dyDescent="0.3">
      <c r="A102" s="10" t="s">
        <v>6</v>
      </c>
      <c r="B102" s="10" t="s">
        <v>159</v>
      </c>
      <c r="C102" s="11" t="s">
        <v>173</v>
      </c>
      <c r="D102" s="12">
        <v>470.87099999999998</v>
      </c>
      <c r="E102" s="12">
        <f t="shared" si="7"/>
        <v>470.87099999999998</v>
      </c>
      <c r="F102" s="12">
        <f t="shared" si="2"/>
        <v>100</v>
      </c>
    </row>
    <row r="103" spans="1:6" ht="18.75" x14ac:dyDescent="0.3">
      <c r="A103" s="10" t="s">
        <v>6</v>
      </c>
      <c r="B103" s="10" t="s">
        <v>160</v>
      </c>
      <c r="C103" s="11" t="s">
        <v>174</v>
      </c>
      <c r="D103" s="12">
        <v>97.572000000000003</v>
      </c>
      <c r="E103" s="12">
        <f t="shared" si="7"/>
        <v>97.572000000000003</v>
      </c>
      <c r="F103" s="12">
        <f t="shared" si="2"/>
        <v>100</v>
      </c>
    </row>
    <row r="104" spans="1:6" s="9" customFormat="1" ht="18.75" x14ac:dyDescent="0.3">
      <c r="A104" s="6" t="s">
        <v>6</v>
      </c>
      <c r="B104" s="6" t="s">
        <v>137</v>
      </c>
      <c r="C104" s="7" t="s">
        <v>138</v>
      </c>
      <c r="D104" s="8">
        <f>D107+D106+D105</f>
        <v>21356.364999999998</v>
      </c>
      <c r="E104" s="8">
        <f>E107+E106+E105</f>
        <v>21356.364999999998</v>
      </c>
      <c r="F104" s="8">
        <f t="shared" si="2"/>
        <v>100</v>
      </c>
    </row>
    <row r="105" spans="1:6" ht="112.5" x14ac:dyDescent="0.3">
      <c r="A105" s="10" t="s">
        <v>6</v>
      </c>
      <c r="B105" s="10" t="s">
        <v>185</v>
      </c>
      <c r="C105" s="11" t="s">
        <v>186</v>
      </c>
      <c r="D105" s="12">
        <v>597.06299999999999</v>
      </c>
      <c r="E105" s="12">
        <f>D105</f>
        <v>597.06299999999999</v>
      </c>
      <c r="F105" s="12">
        <f t="shared" si="2"/>
        <v>100</v>
      </c>
    </row>
    <row r="106" spans="1:6" ht="93.75" x14ac:dyDescent="0.3">
      <c r="A106" s="10" t="s">
        <v>6</v>
      </c>
      <c r="B106" s="10" t="s">
        <v>165</v>
      </c>
      <c r="C106" s="11" t="s">
        <v>164</v>
      </c>
      <c r="D106" s="12">
        <v>7601</v>
      </c>
      <c r="E106" s="12">
        <f t="shared" ref="E106:E107" si="8">D106</f>
        <v>7601</v>
      </c>
      <c r="F106" s="12">
        <f t="shared" si="2"/>
        <v>100</v>
      </c>
    </row>
    <row r="107" spans="1:6" ht="37.5" x14ac:dyDescent="0.3">
      <c r="A107" s="10" t="s">
        <v>6</v>
      </c>
      <c r="B107" s="10" t="s">
        <v>161</v>
      </c>
      <c r="C107" s="11" t="s">
        <v>175</v>
      </c>
      <c r="D107" s="12">
        <v>13158.302</v>
      </c>
      <c r="E107" s="12">
        <f t="shared" si="8"/>
        <v>13158.302</v>
      </c>
      <c r="F107" s="12">
        <f t="shared" si="2"/>
        <v>100</v>
      </c>
    </row>
    <row r="108" spans="1:6" ht="18.75" x14ac:dyDescent="0.3">
      <c r="A108" s="6" t="s">
        <v>6</v>
      </c>
      <c r="B108" s="6" t="s">
        <v>139</v>
      </c>
      <c r="C108" s="7" t="s">
        <v>140</v>
      </c>
      <c r="D108" s="8">
        <f>D109</f>
        <v>402.75657000000001</v>
      </c>
      <c r="E108" s="8">
        <f>E109</f>
        <v>402.75657000000001</v>
      </c>
      <c r="F108" s="13">
        <f t="shared" si="2"/>
        <v>100</v>
      </c>
    </row>
    <row r="109" spans="1:6" ht="37.5" x14ac:dyDescent="0.3">
      <c r="A109" s="10" t="s">
        <v>6</v>
      </c>
      <c r="B109" s="10" t="s">
        <v>162</v>
      </c>
      <c r="C109" s="11" t="s">
        <v>176</v>
      </c>
      <c r="D109" s="12">
        <v>402.75657000000001</v>
      </c>
      <c r="E109" s="12">
        <f>D109</f>
        <v>402.75657000000001</v>
      </c>
      <c r="F109" s="12">
        <f t="shared" si="2"/>
        <v>100</v>
      </c>
    </row>
    <row r="110" spans="1:6" s="9" customFormat="1" ht="94.5" x14ac:dyDescent="0.3">
      <c r="A110" s="14" t="s">
        <v>6</v>
      </c>
      <c r="B110" s="17" t="s">
        <v>143</v>
      </c>
      <c r="C110" s="15" t="s">
        <v>145</v>
      </c>
      <c r="D110" s="19">
        <v>138.98023000000001</v>
      </c>
      <c r="E110" s="19">
        <v>3003.4859999999999</v>
      </c>
      <c r="F110" s="22" t="s">
        <v>179</v>
      </c>
    </row>
    <row r="111" spans="1:6" s="9" customFormat="1" ht="47.25" x14ac:dyDescent="0.3">
      <c r="A111" s="6" t="s">
        <v>6</v>
      </c>
      <c r="B111" s="17" t="s">
        <v>144</v>
      </c>
      <c r="C111" s="15" t="s">
        <v>146</v>
      </c>
      <c r="D111" s="18">
        <v>0</v>
      </c>
      <c r="E111" s="19">
        <v>-6101.6059999999998</v>
      </c>
      <c r="F111" s="22" t="s">
        <v>179</v>
      </c>
    </row>
  </sheetData>
  <mergeCells count="7">
    <mergeCell ref="E9:E11"/>
    <mergeCell ref="D9:D11"/>
    <mergeCell ref="A7:F7"/>
    <mergeCell ref="F9:F11"/>
    <mergeCell ref="A9:A11"/>
    <mergeCell ref="B9:B11"/>
    <mergeCell ref="C9:C11"/>
  </mergeCells>
  <pageMargins left="0.98425196850393704" right="0.39370078740157483" top="0.78740157480314965" bottom="0.78740157480314965" header="0.39370078740157483" footer="0.3937007874015748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rep:2.50.0.326</dc:description>
  <cp:lastModifiedBy>expre</cp:lastModifiedBy>
  <cp:lastPrinted>2023-10-23T07:12:48Z</cp:lastPrinted>
  <dcterms:created xsi:type="dcterms:W3CDTF">2020-03-19T06:00:11Z</dcterms:created>
  <dcterms:modified xsi:type="dcterms:W3CDTF">2023-10-25T04:51:29Z</dcterms:modified>
</cp:coreProperties>
</file>