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msk2\Desktop\06 Сентябрь 21.09.2023\НА ПЕЧАТЬ\402 Решение О внес изм в бюджет 2023-2025\"/>
    </mc:Choice>
  </mc:AlternateContent>
  <bookViews>
    <workbookView xWindow="0" yWindow="0" windowWidth="28800" windowHeight="12585"/>
  </bookViews>
  <sheets>
    <sheet name="Все года" sheetId="1" r:id="rId1"/>
  </sheets>
  <definedNames>
    <definedName name="_xlnm._FilterDatabase" localSheetId="0" hidden="1">'Все года'!$A$12:$B$415</definedName>
    <definedName name="_xlnm.Print_Titles" localSheetId="0">'Все года'!$8:$10</definedName>
  </definedNames>
  <calcPr calcId="152511"/>
</workbook>
</file>

<file path=xl/calcChain.xml><?xml version="1.0" encoding="utf-8"?>
<calcChain xmlns="http://schemas.openxmlformats.org/spreadsheetml/2006/main">
  <c r="AD119" i="1" l="1"/>
  <c r="AD118" i="1"/>
  <c r="AD394" i="1" l="1"/>
  <c r="BH172" i="1"/>
  <c r="BH171" i="1"/>
  <c r="AS172" i="1"/>
  <c r="AS171" i="1"/>
  <c r="AD32" i="1"/>
  <c r="AD31" i="1"/>
  <c r="AD398" i="1"/>
  <c r="AD397" i="1"/>
  <c r="AD56" i="1"/>
  <c r="AD55" i="1"/>
  <c r="AS73" i="1"/>
  <c r="AS72" i="1"/>
  <c r="AD73" i="1"/>
  <c r="AD72" i="1"/>
  <c r="AS235" i="1"/>
  <c r="AS234" i="1"/>
  <c r="AD235" i="1"/>
  <c r="AD234" i="1"/>
  <c r="AD275" i="1"/>
  <c r="AD274" i="1"/>
  <c r="AD263" i="1"/>
  <c r="AD11" i="1"/>
  <c r="AD290" i="1"/>
  <c r="AD289" i="1"/>
  <c r="AD415" i="1"/>
</calcChain>
</file>

<file path=xl/sharedStrings.xml><?xml version="1.0" encoding="utf-8"?>
<sst xmlns="http://schemas.openxmlformats.org/spreadsheetml/2006/main" count="1110" uniqueCount="499">
  <si>
    <t>к решению Думы</t>
  </si>
  <si>
    <t>Ординского муниципального округа</t>
  </si>
  <si>
    <t>Распределение бюджетных ассигнований  по целевым статьям (муниципальным  программам и непрограммным направлениям деятельности), группам видов расходов и классификации расходов  бюджета Ординского муниципального округа на 2023-2025 годы</t>
  </si>
  <si>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</si>
  <si>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</si>
  <si>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</si>
  <si>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</si>
  <si>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</si>
  <si>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</si>
  <si>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</si>
  <si>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</si>
  <si>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</si>
  <si>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</si>
  <si>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</si>
  <si>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Целевая статья</t>
  </si>
  <si>
    <t>Вид расхода</t>
  </si>
  <si>
    <t>ПР</t>
  </si>
  <si>
    <t>2023 г</t>
  </si>
  <si>
    <t>2023 г (Ф)</t>
  </si>
  <si>
    <t>2023 г (Р)</t>
  </si>
  <si>
    <t>2023 г (М)</t>
  </si>
  <si>
    <t>2023 г (П)</t>
  </si>
  <si>
    <t>2024 г</t>
  </si>
  <si>
    <t>2024 г (Ф)</t>
  </si>
  <si>
    <t>2024 г (Р)</t>
  </si>
  <si>
    <t>2024 г (М)</t>
  </si>
  <si>
    <t>2024 г (П)</t>
  </si>
  <si>
    <t>2025 г</t>
  </si>
  <si>
    <t>2025 г (Ф)</t>
  </si>
  <si>
    <t>2025 г (Р)</t>
  </si>
  <si>
    <t>2025 г (М)</t>
  </si>
  <si>
    <t>2025 г (П)</t>
  </si>
  <si>
    <t>Программные расходы</t>
  </si>
  <si>
    <t>20.0.00.00000</t>
  </si>
  <si>
    <t>Муниципальная программа Ординского муниципального округа "Развитие инфраструктуры и сферы ЖКХ Ординского муниципального округа"</t>
  </si>
  <si>
    <t>21.0.00.00000</t>
  </si>
  <si>
    <t>Подпрограмма "Развитие коммунальной и жилищной инфраструктуры"</t>
  </si>
  <si>
    <t>21.1.00.00000</t>
  </si>
  <si>
    <t>Основное мероприятие "Проектно-сметная документация по развитию инфраструктуры"</t>
  </si>
  <si>
    <t>21.1.01.00000</t>
  </si>
  <si>
    <t>Разработка проектно-сметной документации</t>
  </si>
  <si>
    <t>21.1.01.80280</t>
  </si>
  <si>
    <t>Закупка товаров, работ и услуг для обеспечения государственных (муниципальных) нужд</t>
  </si>
  <si>
    <t>200</t>
  </si>
  <si>
    <t>Изготовления проектно-сметной документации объектов инфраструктуры</t>
  </si>
  <si>
    <t>21.1.01.88000</t>
  </si>
  <si>
    <t>Капитальные вложения в объекты государственной (муниципальной) собственности</t>
  </si>
  <si>
    <t>400</t>
  </si>
  <si>
    <t>Основное мероприятие "Развитие инфраструктуры"</t>
  </si>
  <si>
    <t>21.1.02.00000</t>
  </si>
  <si>
    <t>Улучшение качества систем теплоснабжения на территории муниципальных образований Пермского края</t>
  </si>
  <si>
    <t>21.1.02.SЖ520</t>
  </si>
  <si>
    <t>Основное мероприятие "Приведение в нормативное состояние объектов инфраструктуры"</t>
  </si>
  <si>
    <t>21.1.03.00000</t>
  </si>
  <si>
    <t>Внесение изменений в Генеральный план и Правила землепользования и застройки Ординского муниципального округа</t>
  </si>
  <si>
    <t>21.1.03.80440</t>
  </si>
  <si>
    <t>Разработка природоохранной документации</t>
  </si>
  <si>
    <t>21.1.03.80740</t>
  </si>
  <si>
    <t>Предоставление субсидий бюджетным, автономным учреждениям и иным некоммерческим организациям</t>
  </si>
  <si>
    <t>600</t>
  </si>
  <si>
    <t>Услуги строительные (строительный контроль, надзор строительства авторский, надзор строительства технический)</t>
  </si>
  <si>
    <t>21.1.03.80760</t>
  </si>
  <si>
    <t>Возмещение расходов по подвозу качественной питьевой воды в населенные пункты с. Орда</t>
  </si>
  <si>
    <t>21.1.03.80790</t>
  </si>
  <si>
    <t>Иные бюджетные ассигнования</t>
  </si>
  <si>
    <t>800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</si>
  <si>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</si>
  <si>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21.1.03.SP040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</si>
  <si>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</si>
  <si>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</si>
  <si>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Основное мероприятие "Федеральный проект "Чистая вода""</t>
  </si>
  <si>
    <t>21.1.F5.00000</t>
  </si>
  <si>
    <t>Строительство и реконструкция (модернизация) объектов питьевого водоснабжения</t>
  </si>
  <si>
    <t>21.1.F5.52430</t>
  </si>
  <si>
    <t>Подпрограмма "Формирование комфортной городской среды"</t>
  </si>
  <si>
    <t>21.2.00.00000</t>
  </si>
  <si>
    <t>Основное мероприятие "Повышение уровня благоустройства дворовых территорий, территорий общего пользования, мест массового отдыха"</t>
  </si>
  <si>
    <t>21.2.01.00000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</si>
  <si>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</si>
  <si>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21.2.01.SЖ090</t>
  </si>
  <si>
    <t>Основное мероприятие "Федеральный проект "Формирование комфортной городской среды"</t>
  </si>
  <si>
    <t>21.2.F2.00000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</si>
  <si>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</si>
  <si>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</si>
  <si>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Подпрограмма "Благоустройство сельских территорий"</t>
  </si>
  <si>
    <t>21.3.00.00000</t>
  </si>
  <si>
    <t>Основное мероприятие "Реализация проектов в сфере благоустройства"</t>
  </si>
  <si>
    <t>21.3.01.00000</t>
  </si>
  <si>
    <t>Обеспечение деятельности учреждений</t>
  </si>
  <si>
    <t>21.3.01.80260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</si>
  <si>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</si>
  <si>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</si>
  <si>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Прочие расходы по благоустройству сельских территорий</t>
  </si>
  <si>
    <t>21.3.01.80530</t>
  </si>
  <si>
    <t>Реализация программы "Комфортный край"</t>
  </si>
  <si>
    <t>21.3.01.SP350</t>
  </si>
  <si>
    <t>Подпрограмма "Переселение жителей Ординского муниципального округа в целях создания условий для их комфортного проживания"</t>
  </si>
  <si>
    <t>21.5.00.00000</t>
  </si>
  <si>
    <t>Основное мероприятие "Переселение жителей в целях создания условий для их комфортного проживания"</t>
  </si>
  <si>
    <t>21.5.01.00000</t>
  </si>
  <si>
    <t>Переселение жителей из труднодоступных, отдаленных и (или) малочисленных населенных пунктов Пермского края</t>
  </si>
  <si>
    <t>21.5.01.SР240</t>
  </si>
  <si>
    <t>Социальное обеспечение и иные выплаты населению</t>
  </si>
  <si>
    <t>300</t>
  </si>
  <si>
    <t>Муниципальная программа Оринского муниципального округа "Развитие дорожного хозяйства"</t>
  </si>
  <si>
    <t>22.0.00.00000</t>
  </si>
  <si>
    <t>Подпрограмма "Развитие дорожного хозяйства"</t>
  </si>
  <si>
    <t>22.1.00.00000</t>
  </si>
  <si>
    <t>Основное мероприятие "Обеспечение развития дорожного хозяйства"</t>
  </si>
  <si>
    <t>22.1.01.00000</t>
  </si>
  <si>
    <t>Содержание сети автомобильных дорог и искусственных сооружений на них</t>
  </si>
  <si>
    <t>22.1.01.80200</t>
  </si>
  <si>
    <t>Ремонт автомобильных дорог и искусственных сооружений на них</t>
  </si>
  <si>
    <t>22.1.01.80210</t>
  </si>
  <si>
    <t>22.1.01.80280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</si>
  <si>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</si>
  <si>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22.1.01.ST040</t>
  </si>
  <si>
    <t>Подпрограмма "Обеспечение безопасности дорожного движения"</t>
  </si>
  <si>
    <t>22.2.00.00000</t>
  </si>
  <si>
    <t>Основное мероприятие "Обеспечение безопасности дорожного движения"</t>
  </si>
  <si>
    <t>22.2.01.00000</t>
  </si>
  <si>
    <t>Обеспечение безопасности дорожного движения</t>
  </si>
  <si>
    <t>22.2.01.80230</t>
  </si>
  <si>
    <t>Муниципальная программа Ординского муниципального округа "Развитие социальной сферы"</t>
  </si>
  <si>
    <t>23.0.00.00000</t>
  </si>
  <si>
    <t>Подпрограмма "Обеспечение жильем молодых семей"</t>
  </si>
  <si>
    <t>23.1.00.00000</t>
  </si>
  <si>
    <t>Основное мероприятие "Улучшение жилищных условий молодых семей"</t>
  </si>
  <si>
    <t>23.1.01.00000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</si>
  <si>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</si>
  <si>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</si>
  <si>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Подпрограмма "Социальная поддержка отдельных категорий граждан"</t>
  </si>
  <si>
    <t>23.2.00.00000</t>
  </si>
  <si>
    <t>Основное мероприятие "Меры социальной помощи и поддержки отдельных категорий населения"</t>
  </si>
  <si>
    <t>23.2.01.00000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</si>
  <si>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</si>
  <si>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</si>
  <si>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Подпрограмма "Обеспечение жильем детей-сирот и детей, оставшимся без попечения родителей, лицам из их числа"</t>
  </si>
  <si>
    <t>23.3.00.00000</t>
  </si>
  <si>
    <t>Основное мероприятие "Обеспечение жильем детей-сирот и детей, оставшимся без попечения родителей, лицам из их числа"</t>
  </si>
  <si>
    <t>23.3.01.00000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</si>
  <si>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</si>
  <si>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</si>
  <si>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Муниципальная программа Ординского муниципального округа "Экономическое развитие Ординского муниципального округа"</t>
  </si>
  <si>
    <t>24.0.00.00000</t>
  </si>
  <si>
    <t>Подпрограмма "Развитие сельского хозяйства"</t>
  </si>
  <si>
    <t>24.1.00.00000</t>
  </si>
  <si>
    <t>Основное мероприятие "Развитие сельского хозяйства"</t>
  </si>
  <si>
    <t>24.1.01.00000</t>
  </si>
  <si>
    <t>Развитие племенного животноводства</t>
  </si>
  <si>
    <t>24.1.01.80290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</si>
  <si>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</si>
  <si>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24.1.01.80310</t>
  </si>
  <si>
    <t>Обновление парка сельскохозяйственной техники и оборудования</t>
  </si>
  <si>
    <t>24.1.01.80320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</si>
  <si>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</si>
  <si>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24.1.01.80340</t>
  </si>
  <si>
    <t>Подпрограмма "Развитие малого и среднего предпринимательства"</t>
  </si>
  <si>
    <t>24.2.00.00000</t>
  </si>
  <si>
    <t>Основное мероприятие "Развитие малого и среднего предпринимательства"</t>
  </si>
  <si>
    <t>24.2.01.00000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</si>
  <si>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</si>
  <si>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24.2.01.80240</t>
  </si>
  <si>
    <t>Обновление парка техники и оборудования у субъектов малого и среднего предпринимательства</t>
  </si>
  <si>
    <t>24.2.01.80300</t>
  </si>
  <si>
    <t>Организация и проведение круглых столов, семинаров, конференций с субъектами малого и среднего предпринимательства</t>
  </si>
  <si>
    <t>24.2.01.80330</t>
  </si>
  <si>
    <t>Организация и проведение дня Предпринимателя, конкурса "Предприниматель года"</t>
  </si>
  <si>
    <t>24.2.01.80350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</si>
  <si>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</si>
  <si>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24.2.01.80360</t>
  </si>
  <si>
    <t>30.0.00.00000</t>
  </si>
  <si>
    <t>Муниципальная программа Ординского муниципального округа "Развитие системы образования"</t>
  </si>
  <si>
    <t>31.0.00.00000</t>
  </si>
  <si>
    <t>Подпрограмма "Дошкольное образование"</t>
  </si>
  <si>
    <t>31.1.00.00000</t>
  </si>
  <si>
    <t>Основное мероприятие "Предоставление дошкольного образования в дошкольных образовательных организациях"</t>
  </si>
  <si>
    <t>31.1.01.00000</t>
  </si>
  <si>
    <t>Единая субвенция на выполнение отдельных государственных полномочий в сфере образования</t>
  </si>
  <si>
    <t>31.1.01.2Н020</t>
  </si>
  <si>
    <t>Предоставление муниципальной услуги по дошкольному образованию</t>
  </si>
  <si>
    <t>31.1.01.80010</t>
  </si>
  <si>
    <t>Обеспечение деятельности</t>
  </si>
  <si>
    <t>31.1.01.81000</t>
  </si>
  <si>
    <t>Организация охраны объектов (территорий) сотрудниками частных охранных организаций</t>
  </si>
  <si>
    <t>31.1.01.81006</t>
  </si>
  <si>
    <t>Подпрограмма "Общее образование"</t>
  </si>
  <si>
    <t>31.2.00.00000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</si>
  <si>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</si>
  <si>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31.2.01.00000</t>
  </si>
  <si>
    <t>31.2.01.2Н020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</si>
  <si>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</si>
  <si>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</si>
  <si>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</si>
  <si>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</si>
  <si>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31.2.01.81000</t>
  </si>
  <si>
    <t>Организация питания подвозимых детей с других территорий на образовательный процесс</t>
  </si>
  <si>
    <t>31.2.01.81002</t>
  </si>
  <si>
    <t>Организация питания обучающихся с ОВЗ</t>
  </si>
  <si>
    <t>31.2.01.81003</t>
  </si>
  <si>
    <t>Организация питания обучающихся (детей-инвалидов)</t>
  </si>
  <si>
    <t>31.2.01.81005</t>
  </si>
  <si>
    <t>31.2.01.81006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</si>
  <si>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</si>
  <si>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</si>
  <si>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</si>
  <si>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</si>
  <si>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Подпрограмма "Кадровая политика"</t>
  </si>
  <si>
    <t>31.4.00.00000</t>
  </si>
  <si>
    <t>Основное мероприятие "Мероприятия, обепечивающие кадровую политику в сфере образования"</t>
  </si>
  <si>
    <t>31.4.01.00000</t>
  </si>
  <si>
    <t>Обеспечение кадровой политики в сфере образования</t>
  </si>
  <si>
    <t>31.4.01.80050</t>
  </si>
  <si>
    <t>Подпрограмма "Приведение в нормативное состояние учреждений образования"</t>
  </si>
  <si>
    <t>31.5.00.00000</t>
  </si>
  <si>
    <t>Основное мероприятие "Приведение образовательных организаций в нормативное состояние"</t>
  </si>
  <si>
    <t>31.5.02.00000</t>
  </si>
  <si>
    <t>31.5.02.81000</t>
  </si>
  <si>
    <t>Приведение муниципальных учреждений в нормативное состояние</t>
  </si>
  <si>
    <t>31.5.02.81004</t>
  </si>
  <si>
    <t>31.5.02.SP040</t>
  </si>
  <si>
    <t>31.5.02.SP350</t>
  </si>
  <si>
    <t>Подпрограмма "Обеспечение реализации муниципальной программы и прочие мероприятия в сфере образования"</t>
  </si>
  <si>
    <t>31.6.00.00000</t>
  </si>
  <si>
    <t>Основное мероприятие "Оказание мер государственной поддержки работникам образовательных организаций"</t>
  </si>
  <si>
    <t>31.6.01.00000</t>
  </si>
  <si>
    <t>31.6.01.2Н020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</si>
  <si>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</si>
  <si>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</si>
  <si>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Основное мероприятие "Организация и проведение прочих мероприятий в области образования"</t>
  </si>
  <si>
    <t>31.6.02.00000</t>
  </si>
  <si>
    <t>Мероприятия по организации оздоровления и отдыха детей (администрирование)</t>
  </si>
  <si>
    <t>31.6.02.2С140</t>
  </si>
  <si>
    <t>Прочие мероприятия в области образования</t>
  </si>
  <si>
    <t>31.6.02.80060</t>
  </si>
  <si>
    <t>31.6.02.80260</t>
  </si>
  <si>
    <t>Подпрограмма "Организация и проведение оздоровительной кампании детей"</t>
  </si>
  <si>
    <t>31.7.00.00000</t>
  </si>
  <si>
    <t>Основное мероприятие "Развитие системы оздоровления и отдыха детей"</t>
  </si>
  <si>
    <t>31.7.01.00000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</si>
  <si>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</si>
  <si>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</si>
  <si>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</si>
  <si>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</si>
  <si>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Муниципальная программа Оринского муниципального округа "Развитие культуры, спорта и молодежной политики"</t>
  </si>
  <si>
    <t>32.0.00.00000</t>
  </si>
  <si>
    <t>Подпрограмма "Сохранение и развитие профессионального искусства"</t>
  </si>
  <si>
    <t>32.1.00.00000</t>
  </si>
  <si>
    <t>Основное мероприятие "Развитие профессионального искусства"</t>
  </si>
  <si>
    <t>32.1.01.00000</t>
  </si>
  <si>
    <t>Предоставление муниципальной услуги (работы) по музыкальному сопровождению мероприятий</t>
  </si>
  <si>
    <t>32.1.01.80070</t>
  </si>
  <si>
    <t>Подпрограмма "Сохранение и развитие библиотечного дела"</t>
  </si>
  <si>
    <t>32.2.00.00000</t>
  </si>
  <si>
    <t>Основное мероприятие "Развитие библиотечного дела"</t>
  </si>
  <si>
    <t>32.2.01.00000</t>
  </si>
  <si>
    <t>Предоставление муниципальной услуги (работы) по организации библиотечного обслуживания</t>
  </si>
  <si>
    <t>32.2.01.80080</t>
  </si>
  <si>
    <t>Подпрограмма "Сохранение, пополнение, популяризация музейного фонда и развитие музея"</t>
  </si>
  <si>
    <t>32.3.00.00000</t>
  </si>
  <si>
    <t>Основное мероприятие "Развитие музейного дела"</t>
  </si>
  <si>
    <t>32.3.01.00000</t>
  </si>
  <si>
    <t>Предоставление муниципальной услуги (работы) в сфере музейной деятельности</t>
  </si>
  <si>
    <t>32.3.01.80090</t>
  </si>
  <si>
    <t>Подпрограмма "Развитие физической культуры и спорта"</t>
  </si>
  <si>
    <t>32.4.00.00000</t>
  </si>
  <si>
    <t>Основное мероприятие "Развитие физической культуры и спорта"</t>
  </si>
  <si>
    <t>32.4.01.00000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</si>
  <si>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</si>
  <si>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</si>
  <si>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</si>
  <si>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</si>
  <si>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Основное мероприятие "Создание спортивной инфраструктуры и материально-технической базы"</t>
  </si>
  <si>
    <t>32.4.02.00000</t>
  </si>
  <si>
    <t>Устройство спортивных площадок и их оснащение</t>
  </si>
  <si>
    <t>32.4.02.SФ130</t>
  </si>
  <si>
    <t>Подпрограмма "Развитие культурной деятельности"</t>
  </si>
  <si>
    <t>32.5.00.00000</t>
  </si>
  <si>
    <t>Основное мероприятие "Функционирование и культурная деятельность Домов культуры"</t>
  </si>
  <si>
    <t>32.5.01.00000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</si>
  <si>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</si>
  <si>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</si>
  <si>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</si>
  <si>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</si>
  <si>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32.5.01.80280</t>
  </si>
  <si>
    <t>Разработка научно-проектной документации</t>
  </si>
  <si>
    <t>32.5.01.80440</t>
  </si>
  <si>
    <t>32.5.01.81000</t>
  </si>
  <si>
    <t>32.5.01.81004</t>
  </si>
  <si>
    <t>Обеспечение развития и укрепления материально-технической базы муниципальных домов культуры</t>
  </si>
  <si>
    <t>32.5.01.L4670</t>
  </si>
  <si>
    <t>32.5.01.SP350</t>
  </si>
  <si>
    <t>Выполнение работ по сохранению объектов культурного наследия, находящихся в собственности муниципальных образований</t>
  </si>
  <si>
    <t>32.5.01.SК190</t>
  </si>
  <si>
    <t>Подпрограмма "Развитие молодежной политики, туризма и патриотического воспитания"</t>
  </si>
  <si>
    <t>32.6.00.00000</t>
  </si>
  <si>
    <t>Основное мероприятие "Организация и проведение мероприятий в сфере молодежной политики и патриотического воспитания"</t>
  </si>
  <si>
    <t>32.6.01.00000</t>
  </si>
  <si>
    <t>Реализация мероприятий в сфере молодёжной политики и патриотического воспитания</t>
  </si>
  <si>
    <t>32.6.01.80130</t>
  </si>
  <si>
    <t>Подпрограмма "Обеспечение взаимодействия с общественными организациями"</t>
  </si>
  <si>
    <t>32.7.00.00000</t>
  </si>
  <si>
    <t>Основное мероприятие "Обеспечение взаимодействия с общественными организациями</t>
  </si>
  <si>
    <t>32.7.01.00000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</si>
  <si>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</si>
  <si>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</si>
  <si>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</si>
  <si>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</si>
  <si>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Подпрограмма "Обеспечение реализации муниципальной программы"</t>
  </si>
  <si>
    <t>32.8.00.00000</t>
  </si>
  <si>
    <t>Основное мероприятие "Организация и проведение прочих мероприятий в области культуры"</t>
  </si>
  <si>
    <t>32.8.01.00000</t>
  </si>
  <si>
    <t>32.8.01.80260</t>
  </si>
  <si>
    <t>Подпрограмма "Дополнительное образование детей"</t>
  </si>
  <si>
    <t>32.9.00.00000</t>
  </si>
  <si>
    <t>Основное мероприятие "Предоставление дополнительного образования детей в организациях дополнительного образования"</t>
  </si>
  <si>
    <t>32.9.01.00000</t>
  </si>
  <si>
    <t>Предоставление муниципальной услуги по дополнительному образованию детей</t>
  </si>
  <si>
    <t>32.9.01.80030</t>
  </si>
  <si>
    <t>Муниципальная программа Ординского муниципального округа "Комплексное развитие сельских территорий"</t>
  </si>
  <si>
    <t>35.0.00.00000</t>
  </si>
  <si>
    <t>Подпрограмма "Развитие инженерной инфраструктуры и благоустройство на сельских территориях"</t>
  </si>
  <si>
    <t>35.1.00.00000</t>
  </si>
  <si>
    <t>Основное мероприятие "Развитие инженерной инфраструктуры и благоустройство на сельских территориях"</t>
  </si>
  <si>
    <t>35.1.01.00000</t>
  </si>
  <si>
    <t>Благоустройство сельских территорий</t>
  </si>
  <si>
    <t>35.1.01.L5765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</si>
  <si>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</si>
  <si>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36.0.00.00000</t>
  </si>
  <si>
    <t>Подпрограмма "Управление земельными ресурсами Ординского муниципального округа"</t>
  </si>
  <si>
    <t>36.1.00.00000</t>
  </si>
  <si>
    <t>Основное мероприятие "Актуализация Единого государственного реестра недвижимости"</t>
  </si>
  <si>
    <t>36.1.01.00000</t>
  </si>
  <si>
    <t>Проведение землеустроительных и кадастровых работ</t>
  </si>
  <si>
    <t>36.1.01.80450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</si>
  <si>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</si>
  <si>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36.1.01.82100</t>
  </si>
  <si>
    <t>Проведение комплексных кадастровых</t>
  </si>
  <si>
    <t>36.1.01.L5110</t>
  </si>
  <si>
    <t>Разработка проектов межевания территории и проведение комплексных кадастровых работ</t>
  </si>
  <si>
    <t>36.1.01.SЦ140</t>
  </si>
  <si>
    <t>Подпрограмма "Управление муниципальным имуществом Ординского муниципального округа"</t>
  </si>
  <si>
    <t>36.2.00.00000</t>
  </si>
  <si>
    <t>Основное мероприятие "Актуализация реестра муниципального имущества"</t>
  </si>
  <si>
    <t>36.2.01.00000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</si>
  <si>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</si>
  <si>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</si>
  <si>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</si>
  <si>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</si>
  <si>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</si>
  <si>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</si>
  <si>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</si>
  <si>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</si>
  <si>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</si>
  <si>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36.2.01.80720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</si>
  <si>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</si>
  <si>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</si>
  <si>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36.2.01.SP250</t>
  </si>
  <si>
    <t>Основное мероприятие "Содержание (эксплуатация) имущества, находящегося в государственной (муниципальной) собственности"</t>
  </si>
  <si>
    <t>36.2.02.00000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</si>
  <si>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</si>
  <si>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36.2.02.80500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</si>
  <si>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</si>
  <si>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37.0.00.00000</t>
  </si>
  <si>
    <t>Подпрограмма "Охрана общественного порядка"</t>
  </si>
  <si>
    <t>37.1.00.00000</t>
  </si>
  <si>
    <t>Основное мероприятие "Повышение роли населения в укреплении законности и правопорядка"</t>
  </si>
  <si>
    <t>37.1.01.00000</t>
  </si>
  <si>
    <t>Внедрение и развитие АПК "Безопасный город"</t>
  </si>
  <si>
    <t>37.1.01.80570</t>
  </si>
  <si>
    <t>Обеспечение мероприятий по охране и обеспечению правопорядка при проведении массовых мероприятий</t>
  </si>
  <si>
    <t>37.1.01.80580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</si>
  <si>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</si>
  <si>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</si>
  <si>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</si>
  <si>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37.2.00.00000</t>
  </si>
  <si>
    <t>Основное мероприятие "Совершенствование системы гражданской обороны"</t>
  </si>
  <si>
    <t>37.2.01.00000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</si>
  <si>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</si>
  <si>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</si>
  <si>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</si>
  <si>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</si>
  <si>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</si>
  <si>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Подпрограмма "Обеспечение пожарной безопасности на территории Ординского муниципального округа"</t>
  </si>
  <si>
    <t>37.3.00.00000</t>
  </si>
  <si>
    <t>Основное мероприятие "Обеспечение пожарной безопасности"</t>
  </si>
  <si>
    <t>37.3.01.00000</t>
  </si>
  <si>
    <t>Обеспечение мероприятий по пожарной безопасности</t>
  </si>
  <si>
    <t>37.3.01.80670</t>
  </si>
  <si>
    <t>Подпрограмма "Организация и осуществление мероприятий по работе с детьми и молодежью о правильном и здоровом образе жизни"</t>
  </si>
  <si>
    <t>37.4.00.00000</t>
  </si>
  <si>
    <t>Основное мероприятие "Организация и осуществление мероприятий по работе с детьми и молодежью о правильном и здоровом образе жизни"</t>
  </si>
  <si>
    <t>37.4.01.00000</t>
  </si>
  <si>
    <t>Мероприятия и акции по работе с детьми и молодежью о правильном и здоровом образе жизни</t>
  </si>
  <si>
    <t>37.4.01.80610</t>
  </si>
  <si>
    <t>Подпрограмма "Противодействие терроризму и экстремизму"</t>
  </si>
  <si>
    <t>37.5.00.00000</t>
  </si>
  <si>
    <t>Основное мероприятие "Профилактика терроризма и экстремизма"</t>
  </si>
  <si>
    <t>37.5.01.00000</t>
  </si>
  <si>
    <t>Профилактика терроризма и экстремизма</t>
  </si>
  <si>
    <t>37.5.01.80650</t>
  </si>
  <si>
    <t>Подпрограмма "Профилактика безопасности дорожного движения"</t>
  </si>
  <si>
    <t>37.6.00.00000</t>
  </si>
  <si>
    <t>Основное мероприятие "Профилактика безопасности дорожного движения"</t>
  </si>
  <si>
    <t>37.6.01.00000</t>
  </si>
  <si>
    <t>Проведение акций, направленных на БДД</t>
  </si>
  <si>
    <t>37.6.01.80660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</si>
  <si>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округа"</t>
  </si>
  <si>
    <t>38.0.00.00000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</si>
  <si>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</si>
  <si>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38.2.00.00000</t>
  </si>
  <si>
    <t>Основное мероприятие "Организация мероприятий"</t>
  </si>
  <si>
    <t>38.2.01.00000</t>
  </si>
  <si>
    <t>Организация мероприятий в сфере народных художественных ремесел</t>
  </si>
  <si>
    <t>38.2.01.80400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</si>
  <si>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округе"</t>
  </si>
  <si>
    <t>39.0.00.00000</t>
  </si>
  <si>
    <t>Подпрограмма "Укрепление гражданского единства и гармонизация межнациональных отношений"</t>
  </si>
  <si>
    <t>39.1.00.00000</t>
  </si>
  <si>
    <t>Основное мероприятие "Укрепление гражданского единства и гармонизация межнациональных отношений"</t>
  </si>
  <si>
    <t>39.1.01.00000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</si>
  <si>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</si>
  <si>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</si>
  <si>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Подпрограмма "Развитие политической и правовой культуры"</t>
  </si>
  <si>
    <t>39.2.00.00000</t>
  </si>
  <si>
    <t>Основное мероприятие "Развитие политической и правовой культуры"</t>
  </si>
  <si>
    <t>39.2.01.00000</t>
  </si>
  <si>
    <t>Обеспечение развития политической и правовой культуры</t>
  </si>
  <si>
    <t>39.2.01.80490</t>
  </si>
  <si>
    <t>Непрограммные направления расходов бюджета Ординского муниципального округа</t>
  </si>
  <si>
    <t>90.0.00.00000</t>
  </si>
  <si>
    <t>Обеспечение деятельности органов местного самоуправления</t>
  </si>
  <si>
    <t>90.1.00.00000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</si>
  <si>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</si>
  <si>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</si>
  <si>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</si>
  <si>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</si>
  <si>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Осуществление полномочий по созданию и организации деятельности административных комиссий</t>
  </si>
  <si>
    <t>90.1.00.2П060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</si>
  <si>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</si>
  <si>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</si>
  <si>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</si>
  <si>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</si>
  <si>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90.1.00.2С140</t>
  </si>
  <si>
    <t>90.1.00.2Т060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</si>
  <si>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</si>
  <si>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90.1.00.2У100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</si>
  <si>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</si>
  <si>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90.1.00.2У110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</si>
  <si>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</si>
  <si>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90.1.00.51180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</si>
  <si>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</si>
  <si>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90.1.00.51200</t>
  </si>
  <si>
    <t>Государственная регистрация актов гражданского состояния</t>
  </si>
  <si>
    <t>90.1.00.59300</t>
  </si>
  <si>
    <t>Глава Ординского муниципального округа</t>
  </si>
  <si>
    <t>90.1.00.80800</t>
  </si>
  <si>
    <t>Взнос в Совет муниципальных образований</t>
  </si>
  <si>
    <t>90.1.00.80810</t>
  </si>
  <si>
    <t>Депутаты Думы Ординского муниципального округа</t>
  </si>
  <si>
    <t>90.1.00.80820</t>
  </si>
  <si>
    <t>Обеспечение выполнения функций органами местного самоуправления</t>
  </si>
  <si>
    <t>90.1.00.80830</t>
  </si>
  <si>
    <t>Председатель Контрольно-счетной палаты</t>
  </si>
  <si>
    <t>90.1.00.80840</t>
  </si>
  <si>
    <t>Управление муниципальными финансами</t>
  </si>
  <si>
    <t>90.2.00.00000</t>
  </si>
  <si>
    <t>90.2.00.2Н020</t>
  </si>
  <si>
    <t>Организация мероприятий при осуществлении деятельности по обращению с животными без владельцев</t>
  </si>
  <si>
    <t>90.2.00.2У090</t>
  </si>
  <si>
    <t>90.2.00.80260</t>
  </si>
  <si>
    <t>Резервный фонд</t>
  </si>
  <si>
    <t>90.2.00.80550</t>
  </si>
  <si>
    <t>Реализация мероприятий с участием средств самообложения граждан</t>
  </si>
  <si>
    <t>90.2.00.SP060</t>
  </si>
  <si>
    <t>Проекты инициативного бюджетирования</t>
  </si>
  <si>
    <t>90.2.00.SP080</t>
  </si>
  <si>
    <t>90.2.00.SР060</t>
  </si>
  <si>
    <t>Мероприятия, осуществляемые в рамках непрограммных направлений расходов</t>
  </si>
  <si>
    <t>90.3.00.00000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</si>
  <si>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</si>
  <si>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</si>
  <si>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Субсидии АНО "Медиацентр "Мой район"</t>
  </si>
  <si>
    <t>90.3.00.82000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</si>
  <si>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</si>
  <si>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90.6.00.00000</t>
  </si>
  <si>
    <t>90.6.00.80260</t>
  </si>
  <si>
    <t>Средства массовой информации</t>
  </si>
  <si>
    <t>90.9.00.00000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</si>
  <si>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</si>
  <si>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</si>
  <si>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</si>
  <si>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</si>
  <si>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</si>
  <si>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</si>
  <si>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4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</si>
  <si>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</si>
  <si>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</si>
  <si>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от 21.09.2023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</si>
</sst>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?"/>
  </numFmts>
  <fonts count="6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15"/>
  <sheetViews>
    <sheetView tabSelected="1" workbookViewId="0">
      <selection activeCell="BN11" sqref="BN11"/>
    </sheetView>
  </sheetViews>
  <sheetFormatPr defaultRowHeight="14.45" customHeight="1" x14ac:dyDescent="0.25"/>
  <cols>
    <col min="1" max="1" width="80.7109375" customWidth="1"/>
    <col min="2" max="2" width="15.85546875" customWidth="1"/>
    <col min="3" max="16" width="8" hidden="1"/>
    <col min="17" max="17" width="9.7109375" customWidth="1"/>
    <col min="18" max="29" width="8" hidden="1"/>
    <col min="30" max="30" width="16.7109375" customWidth="1"/>
    <col min="31" max="44" width="8" hidden="1"/>
    <col min="45" max="45" width="16.7109375" customWidth="1"/>
    <col min="46" max="59" width="8" hidden="1"/>
    <col min="60" max="60" width="16.7109375" customWidth="1"/>
    <col min="61" max="64" width="8" hidden="1"/>
  </cols>
  <sheetData>
    <row r="1" spans="1:64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8" t="s">
        <v>495</v>
      </c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</row>
    <row r="2" spans="1:6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 t="s">
        <v>0</v>
      </c>
    </row>
    <row r="3" spans="1:64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 t="s">
        <v>1</v>
      </c>
    </row>
    <row r="4" spans="1:64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8" t="s">
        <v>498</v>
      </c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</row>
    <row r="5" spans="1:64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4" ht="71.25" customHeight="1" x14ac:dyDescent="0.2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5"/>
      <c r="BJ6" s="5"/>
      <c r="BK6" s="5"/>
      <c r="BL6" s="5"/>
    </row>
    <row r="7" spans="1:64" ht="18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6" t="s">
        <v>3</v>
      </c>
      <c r="BI7" s="4"/>
      <c r="BJ7" s="4"/>
      <c r="BK7" s="4"/>
      <c r="BL7" s="4"/>
    </row>
    <row r="8" spans="1:64" ht="17.100000000000001" customHeight="1" x14ac:dyDescent="0.25">
      <c r="A8" s="30" t="s">
        <v>4</v>
      </c>
      <c r="B8" s="30" t="s">
        <v>14</v>
      </c>
      <c r="C8" s="30" t="s">
        <v>5</v>
      </c>
      <c r="D8" s="30" t="s">
        <v>5</v>
      </c>
      <c r="E8" s="30" t="s">
        <v>5</v>
      </c>
      <c r="F8" s="30" t="s">
        <v>5</v>
      </c>
      <c r="G8" s="30" t="s">
        <v>5</v>
      </c>
      <c r="H8" s="30" t="s">
        <v>5</v>
      </c>
      <c r="I8" s="30" t="s">
        <v>5</v>
      </c>
      <c r="J8" s="30" t="s">
        <v>5</v>
      </c>
      <c r="K8" s="30" t="s">
        <v>5</v>
      </c>
      <c r="L8" s="30" t="s">
        <v>5</v>
      </c>
      <c r="M8" s="30" t="s">
        <v>5</v>
      </c>
      <c r="N8" s="30" t="s">
        <v>5</v>
      </c>
      <c r="O8" s="30" t="s">
        <v>5</v>
      </c>
      <c r="P8" s="30" t="s">
        <v>5</v>
      </c>
      <c r="Q8" s="30" t="s">
        <v>15</v>
      </c>
      <c r="R8" s="30" t="s">
        <v>7</v>
      </c>
      <c r="S8" s="30" t="s">
        <v>16</v>
      </c>
      <c r="T8" s="30" t="s">
        <v>17</v>
      </c>
      <c r="U8" s="30" t="s">
        <v>18</v>
      </c>
      <c r="V8" s="30" t="s">
        <v>19</v>
      </c>
      <c r="W8" s="30" t="s">
        <v>20</v>
      </c>
      <c r="X8" s="30" t="s">
        <v>21</v>
      </c>
      <c r="Y8" s="30" t="s">
        <v>17</v>
      </c>
      <c r="Z8" s="30" t="s">
        <v>18</v>
      </c>
      <c r="AA8" s="30" t="s">
        <v>19</v>
      </c>
      <c r="AB8" s="30" t="s">
        <v>20</v>
      </c>
      <c r="AC8" s="30" t="s">
        <v>21</v>
      </c>
      <c r="AD8" s="30" t="s">
        <v>17</v>
      </c>
      <c r="AE8" s="30" t="s">
        <v>18</v>
      </c>
      <c r="AF8" s="30" t="s">
        <v>19</v>
      </c>
      <c r="AG8" s="30" t="s">
        <v>20</v>
      </c>
      <c r="AH8" s="30" t="s">
        <v>21</v>
      </c>
      <c r="AI8" s="30" t="s">
        <v>22</v>
      </c>
      <c r="AJ8" s="30" t="s">
        <v>23</v>
      </c>
      <c r="AK8" s="30" t="s">
        <v>24</v>
      </c>
      <c r="AL8" s="30" t="s">
        <v>25</v>
      </c>
      <c r="AM8" s="30" t="s">
        <v>26</v>
      </c>
      <c r="AN8" s="30" t="s">
        <v>22</v>
      </c>
      <c r="AO8" s="30" t="s">
        <v>23</v>
      </c>
      <c r="AP8" s="30" t="s">
        <v>24</v>
      </c>
      <c r="AQ8" s="30" t="s">
        <v>25</v>
      </c>
      <c r="AR8" s="30" t="s">
        <v>26</v>
      </c>
      <c r="AS8" s="30" t="s">
        <v>22</v>
      </c>
      <c r="AT8" s="30" t="s">
        <v>23</v>
      </c>
      <c r="AU8" s="30" t="s">
        <v>24</v>
      </c>
      <c r="AV8" s="30" t="s">
        <v>25</v>
      </c>
      <c r="AW8" s="30" t="s">
        <v>26</v>
      </c>
      <c r="AX8" s="30" t="s">
        <v>27</v>
      </c>
      <c r="AY8" s="30" t="s">
        <v>28</v>
      </c>
      <c r="AZ8" s="30" t="s">
        <v>29</v>
      </c>
      <c r="BA8" s="30" t="s">
        <v>30</v>
      </c>
      <c r="BB8" s="30" t="s">
        <v>31</v>
      </c>
      <c r="BC8" s="30" t="s">
        <v>27</v>
      </c>
      <c r="BD8" s="30" t="s">
        <v>28</v>
      </c>
      <c r="BE8" s="30" t="s">
        <v>29</v>
      </c>
      <c r="BF8" s="30" t="s">
        <v>30</v>
      </c>
      <c r="BG8" s="30" t="s">
        <v>31</v>
      </c>
      <c r="BH8" s="30" t="s">
        <v>27</v>
      </c>
      <c r="BI8" s="31" t="s">
        <v>28</v>
      </c>
      <c r="BJ8" s="31" t="s">
        <v>29</v>
      </c>
      <c r="BK8" s="31" t="s">
        <v>30</v>
      </c>
      <c r="BL8" s="31" t="s">
        <v>31</v>
      </c>
    </row>
    <row r="9" spans="1:64" ht="17.100000000000001" customHeight="1" x14ac:dyDescent="0.25">
      <c r="A9" s="30"/>
      <c r="B9" s="30" t="s">
        <v>5</v>
      </c>
      <c r="C9" s="30" t="s">
        <v>5</v>
      </c>
      <c r="D9" s="30" t="s">
        <v>5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  <c r="L9" s="30" t="s">
        <v>5</v>
      </c>
      <c r="M9" s="30" t="s">
        <v>5</v>
      </c>
      <c r="N9" s="30" t="s">
        <v>5</v>
      </c>
      <c r="O9" s="30" t="s">
        <v>5</v>
      </c>
      <c r="P9" s="30" t="s">
        <v>5</v>
      </c>
      <c r="Q9" s="30" t="s">
        <v>6</v>
      </c>
      <c r="R9" s="30" t="s">
        <v>7</v>
      </c>
      <c r="S9" s="30" t="s">
        <v>8</v>
      </c>
      <c r="T9" s="30" t="s">
        <v>9</v>
      </c>
      <c r="U9" s="30" t="s">
        <v>10</v>
      </c>
      <c r="V9" s="30" t="s">
        <v>11</v>
      </c>
      <c r="W9" s="30" t="s">
        <v>12</v>
      </c>
      <c r="X9" s="30" t="s">
        <v>13</v>
      </c>
      <c r="Y9" s="30" t="s">
        <v>9</v>
      </c>
      <c r="Z9" s="30" t="s">
        <v>10</v>
      </c>
      <c r="AA9" s="30" t="s">
        <v>11</v>
      </c>
      <c r="AB9" s="30" t="s">
        <v>12</v>
      </c>
      <c r="AC9" s="30" t="s">
        <v>13</v>
      </c>
      <c r="AD9" s="30" t="s">
        <v>9</v>
      </c>
      <c r="AE9" s="30" t="s">
        <v>10</v>
      </c>
      <c r="AF9" s="30" t="s">
        <v>11</v>
      </c>
      <c r="AG9" s="30" t="s">
        <v>12</v>
      </c>
      <c r="AH9" s="30" t="s">
        <v>13</v>
      </c>
      <c r="AI9" s="30" t="s">
        <v>9</v>
      </c>
      <c r="AJ9" s="30" t="s">
        <v>10</v>
      </c>
      <c r="AK9" s="30" t="s">
        <v>11</v>
      </c>
      <c r="AL9" s="30" t="s">
        <v>12</v>
      </c>
      <c r="AM9" s="30" t="s">
        <v>13</v>
      </c>
      <c r="AN9" s="30" t="s">
        <v>9</v>
      </c>
      <c r="AO9" s="30" t="s">
        <v>10</v>
      </c>
      <c r="AP9" s="30" t="s">
        <v>11</v>
      </c>
      <c r="AQ9" s="30" t="s">
        <v>12</v>
      </c>
      <c r="AR9" s="30" t="s">
        <v>13</v>
      </c>
      <c r="AS9" s="30" t="s">
        <v>9</v>
      </c>
      <c r="AT9" s="30" t="s">
        <v>10</v>
      </c>
      <c r="AU9" s="30" t="s">
        <v>11</v>
      </c>
      <c r="AV9" s="30" t="s">
        <v>12</v>
      </c>
      <c r="AW9" s="30" t="s">
        <v>13</v>
      </c>
      <c r="AX9" s="30" t="s">
        <v>9</v>
      </c>
      <c r="AY9" s="30" t="s">
        <v>10</v>
      </c>
      <c r="AZ9" s="30" t="s">
        <v>11</v>
      </c>
      <c r="BA9" s="30" t="s">
        <v>12</v>
      </c>
      <c r="BB9" s="30" t="s">
        <v>13</v>
      </c>
      <c r="BC9" s="30" t="s">
        <v>9</v>
      </c>
      <c r="BD9" s="30" t="s">
        <v>10</v>
      </c>
      <c r="BE9" s="30" t="s">
        <v>11</v>
      </c>
      <c r="BF9" s="30" t="s">
        <v>12</v>
      </c>
      <c r="BG9" s="30" t="s">
        <v>13</v>
      </c>
      <c r="BH9" s="30" t="s">
        <v>9</v>
      </c>
      <c r="BI9" s="31" t="s">
        <v>10</v>
      </c>
      <c r="BJ9" s="31" t="s">
        <v>11</v>
      </c>
      <c r="BK9" s="31" t="s">
        <v>12</v>
      </c>
      <c r="BL9" s="31" t="s">
        <v>13</v>
      </c>
    </row>
    <row r="10" spans="1:64" ht="15.75" hidden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7"/>
      <c r="BJ10" s="7"/>
      <c r="BK10" s="7"/>
      <c r="BL10" s="7"/>
    </row>
    <row r="11" spans="1:64" ht="15.75" x14ac:dyDescent="0.25">
      <c r="A11" s="10" t="s">
        <v>32</v>
      </c>
      <c r="B11" s="11" t="s">
        <v>33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161677.57957</v>
      </c>
      <c r="U11" s="12">
        <v>45871.429770000002</v>
      </c>
      <c r="V11" s="12">
        <v>30693.942859999999</v>
      </c>
      <c r="W11" s="12">
        <v>85112.206940000004</v>
      </c>
      <c r="X11" s="12">
        <v>0</v>
      </c>
      <c r="Y11" s="12">
        <v>3862.2168299999998</v>
      </c>
      <c r="Z11" s="12">
        <v>0</v>
      </c>
      <c r="AA11" s="12">
        <v>0</v>
      </c>
      <c r="AB11" s="12">
        <v>3862.2168299999998</v>
      </c>
      <c r="AC11" s="12">
        <v>0</v>
      </c>
      <c r="AD11" s="24">
        <f>165539.7964-1423.92141</f>
        <v>164115.87498999998</v>
      </c>
      <c r="AE11" s="24">
        <v>45871.429770000002</v>
      </c>
      <c r="AF11" s="24">
        <v>30693.942859999999</v>
      </c>
      <c r="AG11" s="24">
        <v>88974.423769999994</v>
      </c>
      <c r="AH11" s="24">
        <v>0</v>
      </c>
      <c r="AI11" s="24">
        <v>138945.43694000001</v>
      </c>
      <c r="AJ11" s="24">
        <v>5247.7014600000002</v>
      </c>
      <c r="AK11" s="24">
        <v>52195.25159</v>
      </c>
      <c r="AL11" s="24">
        <v>81502.483890000003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138945.43694000001</v>
      </c>
      <c r="AT11" s="24">
        <v>5247.7014600000002</v>
      </c>
      <c r="AU11" s="24">
        <v>52195.25159</v>
      </c>
      <c r="AV11" s="24">
        <v>81502.483890000003</v>
      </c>
      <c r="AW11" s="24">
        <v>0</v>
      </c>
      <c r="AX11" s="24">
        <v>100314.02955000001</v>
      </c>
      <c r="AY11" s="24">
        <v>5232.6534799999999</v>
      </c>
      <c r="AZ11" s="24">
        <v>27580.005120000002</v>
      </c>
      <c r="BA11" s="24">
        <v>67501.370949999997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100314.02955000001</v>
      </c>
      <c r="BI11" s="13">
        <v>5232.6534799999999</v>
      </c>
      <c r="BJ11" s="14">
        <v>27580.005120000002</v>
      </c>
      <c r="BK11" s="14">
        <v>67501.370949999997</v>
      </c>
      <c r="BL11" s="15">
        <v>0</v>
      </c>
    </row>
    <row r="12" spans="1:64" ht="47.25" x14ac:dyDescent="0.25">
      <c r="A12" s="10" t="s">
        <v>34</v>
      </c>
      <c r="B12" s="11" t="s">
        <v>35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86982.24957</v>
      </c>
      <c r="U12" s="12">
        <v>45871.429770000002</v>
      </c>
      <c r="V12" s="12">
        <v>10461.64286</v>
      </c>
      <c r="W12" s="12">
        <v>30649.176940000001</v>
      </c>
      <c r="X12" s="12">
        <v>0</v>
      </c>
      <c r="Y12" s="12">
        <v>5578.8667599999999</v>
      </c>
      <c r="Z12" s="12">
        <v>0</v>
      </c>
      <c r="AA12" s="12">
        <v>0</v>
      </c>
      <c r="AB12" s="12">
        <v>5578.8667599999999</v>
      </c>
      <c r="AC12" s="12">
        <v>0</v>
      </c>
      <c r="AD12" s="24">
        <v>92561.116330000004</v>
      </c>
      <c r="AE12" s="24">
        <v>45871.429770000002</v>
      </c>
      <c r="AF12" s="24">
        <v>10461.64286</v>
      </c>
      <c r="AG12" s="24">
        <v>36228.043700000002</v>
      </c>
      <c r="AH12" s="24">
        <v>0</v>
      </c>
      <c r="AI12" s="24">
        <v>55902.98661</v>
      </c>
      <c r="AJ12" s="24">
        <v>5247.7014600000002</v>
      </c>
      <c r="AK12" s="24">
        <v>26823.051589999999</v>
      </c>
      <c r="AL12" s="24">
        <v>23832.233560000001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55902.98661</v>
      </c>
      <c r="AT12" s="24">
        <v>5247.7014600000002</v>
      </c>
      <c r="AU12" s="24">
        <v>26823.051589999999</v>
      </c>
      <c r="AV12" s="24">
        <v>23832.233560000001</v>
      </c>
      <c r="AW12" s="24">
        <v>0</v>
      </c>
      <c r="AX12" s="24">
        <v>27296.28933</v>
      </c>
      <c r="AY12" s="24">
        <v>5232.6534799999999</v>
      </c>
      <c r="AZ12" s="24">
        <v>2272.7051200000001</v>
      </c>
      <c r="BA12" s="24">
        <v>19790.93073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27296.28933</v>
      </c>
      <c r="BI12" s="13">
        <v>5232.6534799999999</v>
      </c>
      <c r="BJ12" s="14">
        <v>2272.7051200000001</v>
      </c>
      <c r="BK12" s="14">
        <v>19790.93073</v>
      </c>
      <c r="BL12" s="15">
        <v>0</v>
      </c>
    </row>
    <row r="13" spans="1:64" ht="15.75" x14ac:dyDescent="0.25">
      <c r="A13" s="16" t="s">
        <v>36</v>
      </c>
      <c r="B13" s="17" t="s">
        <v>37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7"/>
      <c r="S13" s="17"/>
      <c r="T13" s="19">
        <v>63035.395879999996</v>
      </c>
      <c r="U13" s="19">
        <v>41134.699999999997</v>
      </c>
      <c r="V13" s="19">
        <v>8464.9842100000005</v>
      </c>
      <c r="W13" s="19">
        <v>13435.711670000001</v>
      </c>
      <c r="X13" s="19">
        <v>0</v>
      </c>
      <c r="Y13" s="19">
        <v>379.70375999999999</v>
      </c>
      <c r="Z13" s="19">
        <v>0</v>
      </c>
      <c r="AA13" s="19">
        <v>0</v>
      </c>
      <c r="AB13" s="19">
        <v>379.70375999999999</v>
      </c>
      <c r="AC13" s="19">
        <v>0</v>
      </c>
      <c r="AD13" s="25">
        <v>63415.09964</v>
      </c>
      <c r="AE13" s="25">
        <v>41134.699999999997</v>
      </c>
      <c r="AF13" s="25">
        <v>8464.9842100000005</v>
      </c>
      <c r="AG13" s="25">
        <v>13815.415429999999</v>
      </c>
      <c r="AH13" s="25">
        <v>0</v>
      </c>
      <c r="AI13" s="25">
        <v>2250</v>
      </c>
      <c r="AJ13" s="25">
        <v>0</v>
      </c>
      <c r="AK13" s="25">
        <v>0</v>
      </c>
      <c r="AL13" s="25">
        <v>2250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2250</v>
      </c>
      <c r="AT13" s="25">
        <v>0</v>
      </c>
      <c r="AU13" s="25">
        <v>0</v>
      </c>
      <c r="AV13" s="25">
        <v>2250</v>
      </c>
      <c r="AW13" s="25">
        <v>0</v>
      </c>
      <c r="AX13" s="25">
        <v>450</v>
      </c>
      <c r="AY13" s="25">
        <v>0</v>
      </c>
      <c r="AZ13" s="25">
        <v>0</v>
      </c>
      <c r="BA13" s="25">
        <v>450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450</v>
      </c>
      <c r="BI13" s="20">
        <v>0</v>
      </c>
      <c r="BJ13" s="21">
        <v>0</v>
      </c>
      <c r="BK13" s="21">
        <v>450</v>
      </c>
      <c r="BL13" s="22">
        <v>0</v>
      </c>
    </row>
    <row r="14" spans="1:64" ht="31.5" x14ac:dyDescent="0.25">
      <c r="A14" s="16" t="s">
        <v>38</v>
      </c>
      <c r="B14" s="17" t="s">
        <v>39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7"/>
      <c r="S14" s="17"/>
      <c r="T14" s="19">
        <v>9281.7214499999991</v>
      </c>
      <c r="U14" s="19">
        <v>0</v>
      </c>
      <c r="V14" s="19">
        <v>0</v>
      </c>
      <c r="W14" s="19">
        <v>9281.7214499999991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5">
        <v>9281.7214499999991</v>
      </c>
      <c r="AE14" s="25">
        <v>0</v>
      </c>
      <c r="AF14" s="25">
        <v>0</v>
      </c>
      <c r="AG14" s="25">
        <v>9281.7214499999991</v>
      </c>
      <c r="AH14" s="25">
        <v>0</v>
      </c>
      <c r="AI14" s="25">
        <v>400</v>
      </c>
      <c r="AJ14" s="25">
        <v>0</v>
      </c>
      <c r="AK14" s="25">
        <v>0</v>
      </c>
      <c r="AL14" s="25">
        <v>400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400</v>
      </c>
      <c r="AT14" s="25">
        <v>0</v>
      </c>
      <c r="AU14" s="25">
        <v>0</v>
      </c>
      <c r="AV14" s="25">
        <v>400</v>
      </c>
      <c r="AW14" s="25">
        <v>0</v>
      </c>
      <c r="AX14" s="25">
        <v>400</v>
      </c>
      <c r="AY14" s="25">
        <v>0</v>
      </c>
      <c r="AZ14" s="25">
        <v>0</v>
      </c>
      <c r="BA14" s="25">
        <v>400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400</v>
      </c>
      <c r="BI14" s="20">
        <v>0</v>
      </c>
      <c r="BJ14" s="21">
        <v>0</v>
      </c>
      <c r="BK14" s="21">
        <v>400</v>
      </c>
      <c r="BL14" s="22">
        <v>0</v>
      </c>
    </row>
    <row r="15" spans="1:64" ht="15.75" x14ac:dyDescent="0.25">
      <c r="A15" s="16" t="s">
        <v>40</v>
      </c>
      <c r="B15" s="17" t="s">
        <v>41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7"/>
      <c r="S15" s="17"/>
      <c r="T15" s="19">
        <v>1106.72145</v>
      </c>
      <c r="U15" s="19">
        <v>0</v>
      </c>
      <c r="V15" s="19">
        <v>0</v>
      </c>
      <c r="W15" s="19">
        <v>1106.72145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5">
        <v>1106.72145</v>
      </c>
      <c r="AE15" s="25">
        <v>0</v>
      </c>
      <c r="AF15" s="25">
        <v>0</v>
      </c>
      <c r="AG15" s="25">
        <v>1106.72145</v>
      </c>
      <c r="AH15" s="25">
        <v>0</v>
      </c>
      <c r="AI15" s="25">
        <v>400</v>
      </c>
      <c r="AJ15" s="25">
        <v>0</v>
      </c>
      <c r="AK15" s="25">
        <v>0</v>
      </c>
      <c r="AL15" s="25">
        <v>400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400</v>
      </c>
      <c r="AT15" s="25">
        <v>0</v>
      </c>
      <c r="AU15" s="25">
        <v>0</v>
      </c>
      <c r="AV15" s="25">
        <v>400</v>
      </c>
      <c r="AW15" s="25">
        <v>0</v>
      </c>
      <c r="AX15" s="25">
        <v>400</v>
      </c>
      <c r="AY15" s="25">
        <v>0</v>
      </c>
      <c r="AZ15" s="25">
        <v>0</v>
      </c>
      <c r="BA15" s="25">
        <v>400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400</v>
      </c>
      <c r="BI15" s="20">
        <v>0</v>
      </c>
      <c r="BJ15" s="21">
        <v>0</v>
      </c>
      <c r="BK15" s="21">
        <v>400</v>
      </c>
      <c r="BL15" s="22">
        <v>0</v>
      </c>
    </row>
    <row r="16" spans="1:64" ht="31.5" x14ac:dyDescent="0.25">
      <c r="A16" s="16" t="s">
        <v>42</v>
      </c>
      <c r="B16" s="17" t="s">
        <v>41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 t="s">
        <v>43</v>
      </c>
      <c r="R16" s="17"/>
      <c r="S16" s="17"/>
      <c r="T16" s="19">
        <v>1106.72145</v>
      </c>
      <c r="U16" s="19">
        <v>0</v>
      </c>
      <c r="V16" s="19">
        <v>0</v>
      </c>
      <c r="W16" s="19">
        <v>1106.72145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5">
        <v>1106.72145</v>
      </c>
      <c r="AE16" s="25">
        <v>0</v>
      </c>
      <c r="AF16" s="25">
        <v>0</v>
      </c>
      <c r="AG16" s="25">
        <v>1106.72145</v>
      </c>
      <c r="AH16" s="25">
        <v>0</v>
      </c>
      <c r="AI16" s="25">
        <v>400</v>
      </c>
      <c r="AJ16" s="25">
        <v>0</v>
      </c>
      <c r="AK16" s="25">
        <v>0</v>
      </c>
      <c r="AL16" s="25">
        <v>400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400</v>
      </c>
      <c r="AT16" s="25">
        <v>0</v>
      </c>
      <c r="AU16" s="25">
        <v>0</v>
      </c>
      <c r="AV16" s="25">
        <v>400</v>
      </c>
      <c r="AW16" s="25">
        <v>0</v>
      </c>
      <c r="AX16" s="25">
        <v>400</v>
      </c>
      <c r="AY16" s="25">
        <v>0</v>
      </c>
      <c r="AZ16" s="25">
        <v>0</v>
      </c>
      <c r="BA16" s="25">
        <v>400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400</v>
      </c>
      <c r="BI16" s="20">
        <v>0</v>
      </c>
      <c r="BJ16" s="21">
        <v>0</v>
      </c>
      <c r="BK16" s="21">
        <v>400</v>
      </c>
      <c r="BL16" s="22">
        <v>0</v>
      </c>
    </row>
    <row r="17" spans="1:64" ht="15.75" x14ac:dyDescent="0.25">
      <c r="A17" s="16" t="s">
        <v>44</v>
      </c>
      <c r="B17" s="17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7"/>
      <c r="S17" s="17"/>
      <c r="T17" s="19">
        <v>8175</v>
      </c>
      <c r="U17" s="19">
        <v>0</v>
      </c>
      <c r="V17" s="19">
        <v>0</v>
      </c>
      <c r="W17" s="19">
        <v>8175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5">
        <v>8175</v>
      </c>
      <c r="AE17" s="25">
        <v>0</v>
      </c>
      <c r="AF17" s="25">
        <v>0</v>
      </c>
      <c r="AG17" s="25">
        <v>8175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0">
        <v>0</v>
      </c>
      <c r="BJ17" s="21">
        <v>0</v>
      </c>
      <c r="BK17" s="21">
        <v>0</v>
      </c>
      <c r="BL17" s="22">
        <v>0</v>
      </c>
    </row>
    <row r="18" spans="1:64" ht="31.5" x14ac:dyDescent="0.25">
      <c r="A18" s="16" t="s">
        <v>46</v>
      </c>
      <c r="B18" s="17" t="s">
        <v>45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47</v>
      </c>
      <c r="R18" s="17"/>
      <c r="S18" s="17"/>
      <c r="T18" s="19">
        <v>8175</v>
      </c>
      <c r="U18" s="19">
        <v>0</v>
      </c>
      <c r="V18" s="19">
        <v>0</v>
      </c>
      <c r="W18" s="19">
        <v>8175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5">
        <v>8175</v>
      </c>
      <c r="AE18" s="25">
        <v>0</v>
      </c>
      <c r="AF18" s="25">
        <v>0</v>
      </c>
      <c r="AG18" s="25">
        <v>8175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0">
        <v>0</v>
      </c>
      <c r="BJ18" s="21">
        <v>0</v>
      </c>
      <c r="BK18" s="21">
        <v>0</v>
      </c>
      <c r="BL18" s="22">
        <v>0</v>
      </c>
    </row>
    <row r="19" spans="1:64" ht="15.75" x14ac:dyDescent="0.25">
      <c r="A19" s="16" t="s">
        <v>48</v>
      </c>
      <c r="B19" s="17" t="s">
        <v>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/>
      <c r="S19" s="17"/>
      <c r="T19" s="19">
        <v>1451.116</v>
      </c>
      <c r="U19" s="19">
        <v>0</v>
      </c>
      <c r="V19" s="19">
        <v>0</v>
      </c>
      <c r="W19" s="19">
        <v>1451.116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5">
        <v>1451.116</v>
      </c>
      <c r="AE19" s="25">
        <v>0</v>
      </c>
      <c r="AF19" s="25">
        <v>0</v>
      </c>
      <c r="AG19" s="25">
        <v>1451.116</v>
      </c>
      <c r="AH19" s="25">
        <v>0</v>
      </c>
      <c r="AI19" s="25">
        <v>1800</v>
      </c>
      <c r="AJ19" s="25">
        <v>0</v>
      </c>
      <c r="AK19" s="25">
        <v>0</v>
      </c>
      <c r="AL19" s="25">
        <v>1800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1800</v>
      </c>
      <c r="AT19" s="25">
        <v>0</v>
      </c>
      <c r="AU19" s="25">
        <v>0</v>
      </c>
      <c r="AV19" s="25">
        <v>1800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0">
        <v>0</v>
      </c>
      <c r="BJ19" s="21">
        <v>0</v>
      </c>
      <c r="BK19" s="21">
        <v>0</v>
      </c>
      <c r="BL19" s="22">
        <v>0</v>
      </c>
    </row>
    <row r="20" spans="1:64" ht="31.5" x14ac:dyDescent="0.25">
      <c r="A20" s="16" t="s">
        <v>50</v>
      </c>
      <c r="B20" s="17" t="s">
        <v>51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7"/>
      <c r="S20" s="17"/>
      <c r="T20" s="19">
        <v>1451.116</v>
      </c>
      <c r="U20" s="19">
        <v>0</v>
      </c>
      <c r="V20" s="19">
        <v>0</v>
      </c>
      <c r="W20" s="19">
        <v>1451.116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5">
        <v>1451.116</v>
      </c>
      <c r="AE20" s="25">
        <v>0</v>
      </c>
      <c r="AF20" s="25">
        <v>0</v>
      </c>
      <c r="AG20" s="25">
        <v>1451.116</v>
      </c>
      <c r="AH20" s="25">
        <v>0</v>
      </c>
      <c r="AI20" s="25">
        <v>1800</v>
      </c>
      <c r="AJ20" s="25">
        <v>0</v>
      </c>
      <c r="AK20" s="25">
        <v>0</v>
      </c>
      <c r="AL20" s="25">
        <v>1800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1800</v>
      </c>
      <c r="AT20" s="25">
        <v>0</v>
      </c>
      <c r="AU20" s="25">
        <v>0</v>
      </c>
      <c r="AV20" s="25">
        <v>1800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0">
        <v>0</v>
      </c>
      <c r="BJ20" s="21">
        <v>0</v>
      </c>
      <c r="BK20" s="21">
        <v>0</v>
      </c>
      <c r="BL20" s="22">
        <v>0</v>
      </c>
    </row>
    <row r="21" spans="1:64" ht="31.5" x14ac:dyDescent="0.25">
      <c r="A21" s="16" t="s">
        <v>46</v>
      </c>
      <c r="B21" s="17" t="s">
        <v>51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 t="s">
        <v>47</v>
      </c>
      <c r="R21" s="17"/>
      <c r="S21" s="17"/>
      <c r="T21" s="19">
        <v>1451.116</v>
      </c>
      <c r="U21" s="19">
        <v>0</v>
      </c>
      <c r="V21" s="19">
        <v>0</v>
      </c>
      <c r="W21" s="19">
        <v>1451.116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5">
        <v>1451.116</v>
      </c>
      <c r="AE21" s="25">
        <v>0</v>
      </c>
      <c r="AF21" s="25">
        <v>0</v>
      </c>
      <c r="AG21" s="25">
        <v>1451.116</v>
      </c>
      <c r="AH21" s="25">
        <v>0</v>
      </c>
      <c r="AI21" s="25">
        <v>1800</v>
      </c>
      <c r="AJ21" s="25">
        <v>0</v>
      </c>
      <c r="AK21" s="25">
        <v>0</v>
      </c>
      <c r="AL21" s="25">
        <v>1800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1800</v>
      </c>
      <c r="AT21" s="25">
        <v>0</v>
      </c>
      <c r="AU21" s="25">
        <v>0</v>
      </c>
      <c r="AV21" s="25">
        <v>1800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0">
        <v>0</v>
      </c>
      <c r="BJ21" s="21">
        <v>0</v>
      </c>
      <c r="BK21" s="21">
        <v>0</v>
      </c>
      <c r="BL21" s="22">
        <v>0</v>
      </c>
    </row>
    <row r="22" spans="1:64" ht="31.5" x14ac:dyDescent="0.25">
      <c r="A22" s="16" t="s">
        <v>52</v>
      </c>
      <c r="B22" s="17" t="s">
        <v>53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7"/>
      <c r="S22" s="17"/>
      <c r="T22" s="19">
        <v>8958.35</v>
      </c>
      <c r="U22" s="19">
        <v>0</v>
      </c>
      <c r="V22" s="19">
        <v>6300</v>
      </c>
      <c r="W22" s="19">
        <v>2658.35</v>
      </c>
      <c r="X22" s="19">
        <v>0</v>
      </c>
      <c r="Y22" s="19">
        <v>379.70375999999999</v>
      </c>
      <c r="Z22" s="19">
        <v>0</v>
      </c>
      <c r="AA22" s="19">
        <v>0</v>
      </c>
      <c r="AB22" s="19">
        <v>379.70375999999999</v>
      </c>
      <c r="AC22" s="19">
        <v>0</v>
      </c>
      <c r="AD22" s="25">
        <v>9338.0537600000007</v>
      </c>
      <c r="AE22" s="25">
        <v>0</v>
      </c>
      <c r="AF22" s="25">
        <v>6300</v>
      </c>
      <c r="AG22" s="25">
        <v>3038.0537599999998</v>
      </c>
      <c r="AH22" s="25">
        <v>0</v>
      </c>
      <c r="AI22" s="25">
        <v>50</v>
      </c>
      <c r="AJ22" s="25">
        <v>0</v>
      </c>
      <c r="AK22" s="25">
        <v>0</v>
      </c>
      <c r="AL22" s="25">
        <v>50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50</v>
      </c>
      <c r="AT22" s="25">
        <v>0</v>
      </c>
      <c r="AU22" s="25">
        <v>0</v>
      </c>
      <c r="AV22" s="25">
        <v>50</v>
      </c>
      <c r="AW22" s="25">
        <v>0</v>
      </c>
      <c r="AX22" s="25">
        <v>50</v>
      </c>
      <c r="AY22" s="25">
        <v>0</v>
      </c>
      <c r="AZ22" s="25">
        <v>0</v>
      </c>
      <c r="BA22" s="25">
        <v>50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50</v>
      </c>
      <c r="BI22" s="20">
        <v>0</v>
      </c>
      <c r="BJ22" s="21">
        <v>0</v>
      </c>
      <c r="BK22" s="21">
        <v>50</v>
      </c>
      <c r="BL22" s="22">
        <v>0</v>
      </c>
    </row>
    <row r="23" spans="1:64" ht="31.5" x14ac:dyDescent="0.25">
      <c r="A23" s="16" t="s">
        <v>54</v>
      </c>
      <c r="B23" s="17" t="s">
        <v>55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7"/>
      <c r="S23" s="17"/>
      <c r="T23" s="19">
        <v>150</v>
      </c>
      <c r="U23" s="19">
        <v>0</v>
      </c>
      <c r="V23" s="19">
        <v>0</v>
      </c>
      <c r="W23" s="19">
        <v>150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5">
        <v>150</v>
      </c>
      <c r="AE23" s="25">
        <v>0</v>
      </c>
      <c r="AF23" s="25">
        <v>0</v>
      </c>
      <c r="AG23" s="25">
        <v>150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0">
        <v>0</v>
      </c>
      <c r="BJ23" s="21">
        <v>0</v>
      </c>
      <c r="BK23" s="21">
        <v>0</v>
      </c>
      <c r="BL23" s="22">
        <v>0</v>
      </c>
    </row>
    <row r="24" spans="1:64" ht="31.5" x14ac:dyDescent="0.25">
      <c r="A24" s="16" t="s">
        <v>42</v>
      </c>
      <c r="B24" s="17" t="s">
        <v>55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 t="s">
        <v>43</v>
      </c>
      <c r="R24" s="17"/>
      <c r="S24" s="17"/>
      <c r="T24" s="19">
        <v>150</v>
      </c>
      <c r="U24" s="19">
        <v>0</v>
      </c>
      <c r="V24" s="19">
        <v>0</v>
      </c>
      <c r="W24" s="19">
        <v>150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5">
        <v>150</v>
      </c>
      <c r="AE24" s="25">
        <v>0</v>
      </c>
      <c r="AF24" s="25">
        <v>0</v>
      </c>
      <c r="AG24" s="25">
        <v>150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0">
        <v>0</v>
      </c>
      <c r="BJ24" s="21">
        <v>0</v>
      </c>
      <c r="BK24" s="21">
        <v>0</v>
      </c>
      <c r="BL24" s="22">
        <v>0</v>
      </c>
    </row>
    <row r="25" spans="1:64" ht="15.75" x14ac:dyDescent="0.25">
      <c r="A25" s="16" t="s">
        <v>56</v>
      </c>
      <c r="B25" s="17" t="s">
        <v>57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7"/>
      <c r="S25" s="17"/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174</v>
      </c>
      <c r="Z25" s="19">
        <v>0</v>
      </c>
      <c r="AA25" s="19">
        <v>0</v>
      </c>
      <c r="AB25" s="19">
        <v>174</v>
      </c>
      <c r="AC25" s="19">
        <v>0</v>
      </c>
      <c r="AD25" s="25">
        <v>174</v>
      </c>
      <c r="AE25" s="25">
        <v>0</v>
      </c>
      <c r="AF25" s="25">
        <v>0</v>
      </c>
      <c r="AG25" s="25">
        <v>174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0">
        <v>0</v>
      </c>
      <c r="BJ25" s="21">
        <v>0</v>
      </c>
      <c r="BK25" s="21">
        <v>0</v>
      </c>
      <c r="BL25" s="22">
        <v>0</v>
      </c>
    </row>
    <row r="26" spans="1:64" ht="31.5" x14ac:dyDescent="0.25">
      <c r="A26" s="16" t="s">
        <v>58</v>
      </c>
      <c r="B26" s="17" t="s">
        <v>57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 t="s">
        <v>59</v>
      </c>
      <c r="R26" s="17"/>
      <c r="S26" s="17"/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174</v>
      </c>
      <c r="Z26" s="19">
        <v>0</v>
      </c>
      <c r="AA26" s="19">
        <v>0</v>
      </c>
      <c r="AB26" s="19">
        <v>174</v>
      </c>
      <c r="AC26" s="19">
        <v>0</v>
      </c>
      <c r="AD26" s="25">
        <v>174</v>
      </c>
      <c r="AE26" s="25">
        <v>0</v>
      </c>
      <c r="AF26" s="25">
        <v>0</v>
      </c>
      <c r="AG26" s="25">
        <v>174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0">
        <v>0</v>
      </c>
      <c r="BJ26" s="21">
        <v>0</v>
      </c>
      <c r="BK26" s="21">
        <v>0</v>
      </c>
      <c r="BL26" s="22">
        <v>0</v>
      </c>
    </row>
    <row r="27" spans="1:64" ht="31.5" x14ac:dyDescent="0.25">
      <c r="A27" s="16" t="s">
        <v>60</v>
      </c>
      <c r="B27" s="17" t="s">
        <v>61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7"/>
      <c r="S27" s="17"/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205.70375999999999</v>
      </c>
      <c r="Z27" s="19">
        <v>0</v>
      </c>
      <c r="AA27" s="19">
        <v>0</v>
      </c>
      <c r="AB27" s="19">
        <v>205.70375999999999</v>
      </c>
      <c r="AC27" s="19">
        <v>0</v>
      </c>
      <c r="AD27" s="25">
        <v>205.70375999999999</v>
      </c>
      <c r="AE27" s="25">
        <v>0</v>
      </c>
      <c r="AF27" s="25">
        <v>0</v>
      </c>
      <c r="AG27" s="25">
        <v>205.70375999999999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0">
        <v>0</v>
      </c>
      <c r="BJ27" s="21">
        <v>0</v>
      </c>
      <c r="BK27" s="21">
        <v>0</v>
      </c>
      <c r="BL27" s="22">
        <v>0</v>
      </c>
    </row>
    <row r="28" spans="1:64" ht="31.5" x14ac:dyDescent="0.25">
      <c r="A28" s="16" t="s">
        <v>42</v>
      </c>
      <c r="B28" s="17" t="s">
        <v>61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 t="s">
        <v>43</v>
      </c>
      <c r="R28" s="17"/>
      <c r="S28" s="17"/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205.70375999999999</v>
      </c>
      <c r="Z28" s="19">
        <v>0</v>
      </c>
      <c r="AA28" s="19">
        <v>0</v>
      </c>
      <c r="AB28" s="19">
        <v>205.70375999999999</v>
      </c>
      <c r="AC28" s="19">
        <v>0</v>
      </c>
      <c r="AD28" s="25">
        <v>205.70375999999999</v>
      </c>
      <c r="AE28" s="25">
        <v>0</v>
      </c>
      <c r="AF28" s="25">
        <v>0</v>
      </c>
      <c r="AG28" s="25">
        <v>205.70375999999999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0">
        <v>0</v>
      </c>
      <c r="BJ28" s="21">
        <v>0</v>
      </c>
      <c r="BK28" s="21">
        <v>0</v>
      </c>
      <c r="BL28" s="22">
        <v>0</v>
      </c>
    </row>
    <row r="29" spans="1:64" ht="31.5" x14ac:dyDescent="0.25">
      <c r="A29" s="16" t="s">
        <v>62</v>
      </c>
      <c r="B29" s="17" t="s">
        <v>63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7"/>
      <c r="S29" s="17"/>
      <c r="T29" s="19">
        <v>50</v>
      </c>
      <c r="U29" s="19">
        <v>0</v>
      </c>
      <c r="V29" s="19">
        <v>0</v>
      </c>
      <c r="W29" s="19">
        <v>50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5">
        <v>50</v>
      </c>
      <c r="AE29" s="25">
        <v>0</v>
      </c>
      <c r="AF29" s="25">
        <v>0</v>
      </c>
      <c r="AG29" s="25">
        <v>50</v>
      </c>
      <c r="AH29" s="25">
        <v>0</v>
      </c>
      <c r="AI29" s="25">
        <v>50</v>
      </c>
      <c r="AJ29" s="25">
        <v>0</v>
      </c>
      <c r="AK29" s="25">
        <v>0</v>
      </c>
      <c r="AL29" s="25">
        <v>50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50</v>
      </c>
      <c r="AT29" s="25">
        <v>0</v>
      </c>
      <c r="AU29" s="25">
        <v>0</v>
      </c>
      <c r="AV29" s="25">
        <v>50</v>
      </c>
      <c r="AW29" s="25">
        <v>0</v>
      </c>
      <c r="AX29" s="25">
        <v>50</v>
      </c>
      <c r="AY29" s="25">
        <v>0</v>
      </c>
      <c r="AZ29" s="25">
        <v>0</v>
      </c>
      <c r="BA29" s="25">
        <v>50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50</v>
      </c>
      <c r="BI29" s="20">
        <v>0</v>
      </c>
      <c r="BJ29" s="21">
        <v>0</v>
      </c>
      <c r="BK29" s="21">
        <v>50</v>
      </c>
      <c r="BL29" s="22">
        <v>0</v>
      </c>
    </row>
    <row r="30" spans="1:64" ht="15.75" x14ac:dyDescent="0.25">
      <c r="A30" s="16" t="s">
        <v>64</v>
      </c>
      <c r="B30" s="17" t="s">
        <v>63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 t="s">
        <v>65</v>
      </c>
      <c r="R30" s="17"/>
      <c r="S30" s="17"/>
      <c r="T30" s="19">
        <v>50</v>
      </c>
      <c r="U30" s="19">
        <v>0</v>
      </c>
      <c r="V30" s="19">
        <v>0</v>
      </c>
      <c r="W30" s="19">
        <v>50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5">
        <v>50</v>
      </c>
      <c r="AE30" s="25">
        <v>0</v>
      </c>
      <c r="AF30" s="25">
        <v>0</v>
      </c>
      <c r="AG30" s="25">
        <v>50</v>
      </c>
      <c r="AH30" s="25">
        <v>0</v>
      </c>
      <c r="AI30" s="25">
        <v>50</v>
      </c>
      <c r="AJ30" s="25">
        <v>0</v>
      </c>
      <c r="AK30" s="25">
        <v>0</v>
      </c>
      <c r="AL30" s="25">
        <v>50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50</v>
      </c>
      <c r="AT30" s="25">
        <v>0</v>
      </c>
      <c r="AU30" s="25">
        <v>0</v>
      </c>
      <c r="AV30" s="25">
        <v>50</v>
      </c>
      <c r="AW30" s="25">
        <v>0</v>
      </c>
      <c r="AX30" s="25">
        <v>50</v>
      </c>
      <c r="AY30" s="25">
        <v>0</v>
      </c>
      <c r="AZ30" s="25">
        <v>0</v>
      </c>
      <c r="BA30" s="25">
        <v>50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50</v>
      </c>
      <c r="BI30" s="20">
        <v>0</v>
      </c>
      <c r="BJ30" s="21">
        <v>0</v>
      </c>
      <c r="BK30" s="21">
        <v>50</v>
      </c>
      <c r="BL30" s="22">
        <v>0</v>
      </c>
    </row>
    <row r="31" spans="1:64" ht="47.25" x14ac:dyDescent="0.25">
      <c r="A31" s="16" t="s">
        <v>66</v>
      </c>
      <c r="B31" s="17" t="s">
        <v>67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7"/>
      <c r="S31" s="17"/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5099.55386</v>
      </c>
      <c r="Z31" s="19">
        <v>0</v>
      </c>
      <c r="AA31" s="19">
        <v>3824.6653900000001</v>
      </c>
      <c r="AB31" s="19">
        <v>1274.8884700000001</v>
      </c>
      <c r="AC31" s="19">
        <v>0</v>
      </c>
      <c r="AD31" s="25">
        <f>5099.55386+3300.44614</f>
        <v>8400</v>
      </c>
      <c r="AE31" s="25">
        <v>0</v>
      </c>
      <c r="AF31" s="25">
        <v>3824.6653900000001</v>
      </c>
      <c r="AG31" s="25">
        <v>1274.8884700000001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0">
        <v>0</v>
      </c>
      <c r="BJ31" s="21">
        <v>0</v>
      </c>
      <c r="BK31" s="21">
        <v>0</v>
      </c>
      <c r="BL31" s="22">
        <v>0</v>
      </c>
    </row>
    <row r="32" spans="1:64" ht="31.5" x14ac:dyDescent="0.25">
      <c r="A32" s="16" t="s">
        <v>42</v>
      </c>
      <c r="B32" s="17" t="s">
        <v>67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 t="s">
        <v>43</v>
      </c>
      <c r="R32" s="17"/>
      <c r="S32" s="17"/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5099.55386</v>
      </c>
      <c r="Z32" s="19">
        <v>0</v>
      </c>
      <c r="AA32" s="19">
        <v>3824.6653900000001</v>
      </c>
      <c r="AB32" s="19">
        <v>1274.8884700000001</v>
      </c>
      <c r="AC32" s="19">
        <v>0</v>
      </c>
      <c r="AD32" s="25">
        <f>5099.55386+3300.44614</f>
        <v>8400</v>
      </c>
      <c r="AE32" s="25">
        <v>0</v>
      </c>
      <c r="AF32" s="25">
        <v>3824.6653900000001</v>
      </c>
      <c r="AG32" s="25">
        <v>1274.8884700000001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0">
        <v>0</v>
      </c>
      <c r="BJ32" s="21">
        <v>0</v>
      </c>
      <c r="BK32" s="21">
        <v>0</v>
      </c>
      <c r="BL32" s="22">
        <v>0</v>
      </c>
    </row>
    <row r="33" spans="1:64" ht="31.5" x14ac:dyDescent="0.25">
      <c r="A33" s="16" t="s">
        <v>68</v>
      </c>
      <c r="B33" s="17" t="s">
        <v>69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7"/>
      <c r="S33" s="17"/>
      <c r="T33" s="19">
        <v>358.35</v>
      </c>
      <c r="U33" s="19">
        <v>0</v>
      </c>
      <c r="V33" s="19">
        <v>0</v>
      </c>
      <c r="W33" s="19">
        <v>358.35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5">
        <v>358.35</v>
      </c>
      <c r="AE33" s="25">
        <v>0</v>
      </c>
      <c r="AF33" s="25">
        <v>0</v>
      </c>
      <c r="AG33" s="25">
        <v>358.35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0">
        <v>0</v>
      </c>
      <c r="BJ33" s="21">
        <v>0</v>
      </c>
      <c r="BK33" s="21">
        <v>0</v>
      </c>
      <c r="BL33" s="22">
        <v>0</v>
      </c>
    </row>
    <row r="34" spans="1:64" ht="31.5" x14ac:dyDescent="0.25">
      <c r="A34" s="16" t="s">
        <v>42</v>
      </c>
      <c r="B34" s="17" t="s">
        <v>69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 t="s">
        <v>43</v>
      </c>
      <c r="R34" s="17"/>
      <c r="S34" s="17"/>
      <c r="T34" s="19">
        <v>358.35</v>
      </c>
      <c r="U34" s="19">
        <v>0</v>
      </c>
      <c r="V34" s="19">
        <v>0</v>
      </c>
      <c r="W34" s="19">
        <v>358.35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5">
        <v>358.35</v>
      </c>
      <c r="AE34" s="25">
        <v>0</v>
      </c>
      <c r="AF34" s="25">
        <v>0</v>
      </c>
      <c r="AG34" s="25">
        <v>358.35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0">
        <v>0</v>
      </c>
      <c r="BJ34" s="21">
        <v>0</v>
      </c>
      <c r="BK34" s="21">
        <v>0</v>
      </c>
      <c r="BL34" s="22">
        <v>0</v>
      </c>
    </row>
    <row r="35" spans="1:64" ht="15.75" x14ac:dyDescent="0.25">
      <c r="A35" s="16" t="s">
        <v>70</v>
      </c>
      <c r="B35" s="17" t="s">
        <v>71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7"/>
      <c r="S35" s="17"/>
      <c r="T35" s="19">
        <v>43344.208429999999</v>
      </c>
      <c r="U35" s="19">
        <v>41134.699999999997</v>
      </c>
      <c r="V35" s="19">
        <v>2164.9842100000001</v>
      </c>
      <c r="W35" s="19">
        <v>44.52422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5">
        <v>43344.208429999999</v>
      </c>
      <c r="AE35" s="25">
        <v>41134.699999999997</v>
      </c>
      <c r="AF35" s="25">
        <v>2164.9842100000001</v>
      </c>
      <c r="AG35" s="25">
        <v>44.52422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0">
        <v>0</v>
      </c>
      <c r="BJ35" s="21">
        <v>0</v>
      </c>
      <c r="BK35" s="21">
        <v>0</v>
      </c>
      <c r="BL35" s="22">
        <v>0</v>
      </c>
    </row>
    <row r="36" spans="1:64" ht="31.5" x14ac:dyDescent="0.25">
      <c r="A36" s="16" t="s">
        <v>72</v>
      </c>
      <c r="B36" s="17" t="s">
        <v>73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7"/>
      <c r="S36" s="17"/>
      <c r="T36" s="19">
        <v>43344.208429999999</v>
      </c>
      <c r="U36" s="19">
        <v>41134.699999999997</v>
      </c>
      <c r="V36" s="19">
        <v>2164.9842100000001</v>
      </c>
      <c r="W36" s="19">
        <v>44.52422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5">
        <v>43344.208429999999</v>
      </c>
      <c r="AE36" s="25">
        <v>41134.699999999997</v>
      </c>
      <c r="AF36" s="25">
        <v>2164.9842100000001</v>
      </c>
      <c r="AG36" s="25">
        <v>44.52422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0">
        <v>0</v>
      </c>
      <c r="BJ36" s="21">
        <v>0</v>
      </c>
      <c r="BK36" s="21">
        <v>0</v>
      </c>
      <c r="BL36" s="22">
        <v>0</v>
      </c>
    </row>
    <row r="37" spans="1:64" ht="31.5" x14ac:dyDescent="0.25">
      <c r="A37" s="16" t="s">
        <v>46</v>
      </c>
      <c r="B37" s="17" t="s">
        <v>73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 t="s">
        <v>47</v>
      </c>
      <c r="R37" s="17"/>
      <c r="S37" s="17"/>
      <c r="T37" s="19">
        <v>43344.208429999999</v>
      </c>
      <c r="U37" s="19">
        <v>41134.699999999997</v>
      </c>
      <c r="V37" s="19">
        <v>2164.9842100000001</v>
      </c>
      <c r="W37" s="19">
        <v>44.52422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25">
        <v>43344.208429999999</v>
      </c>
      <c r="AE37" s="25">
        <v>41134.699999999997</v>
      </c>
      <c r="AF37" s="25">
        <v>2164.9842100000001</v>
      </c>
      <c r="AG37" s="25">
        <v>44.52422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0">
        <v>0</v>
      </c>
      <c r="BJ37" s="21">
        <v>0</v>
      </c>
      <c r="BK37" s="21">
        <v>0</v>
      </c>
      <c r="BL37" s="22">
        <v>0</v>
      </c>
    </row>
    <row r="38" spans="1:64" ht="15.75" x14ac:dyDescent="0.25">
      <c r="A38" s="16" t="s">
        <v>74</v>
      </c>
      <c r="B38" s="17" t="s">
        <v>75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17"/>
      <c r="S38" s="17"/>
      <c r="T38" s="19">
        <v>7481.5426900000002</v>
      </c>
      <c r="U38" s="19">
        <v>4736.7297699999999</v>
      </c>
      <c r="V38" s="19">
        <v>1996.6586500000001</v>
      </c>
      <c r="W38" s="19">
        <v>748.15427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25">
        <v>7481.5426900000002</v>
      </c>
      <c r="AE38" s="25">
        <v>4736.7297699999999</v>
      </c>
      <c r="AF38" s="25">
        <v>1996.6586500000001</v>
      </c>
      <c r="AG38" s="25">
        <v>748.15427</v>
      </c>
      <c r="AH38" s="25">
        <v>0</v>
      </c>
      <c r="AI38" s="25">
        <v>8662.7256099999995</v>
      </c>
      <c r="AJ38" s="25">
        <v>5247.7014600000002</v>
      </c>
      <c r="AK38" s="25">
        <v>2548.7515899999999</v>
      </c>
      <c r="AL38" s="25">
        <v>866.27256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8662.7256099999995</v>
      </c>
      <c r="AT38" s="25">
        <v>5247.7014600000002</v>
      </c>
      <c r="AU38" s="25">
        <v>2548.7515899999999</v>
      </c>
      <c r="AV38" s="25">
        <v>866.27256</v>
      </c>
      <c r="AW38" s="25">
        <v>0</v>
      </c>
      <c r="AX38" s="25">
        <v>8339.2873299999992</v>
      </c>
      <c r="AY38" s="25">
        <v>5232.6534799999999</v>
      </c>
      <c r="AZ38" s="25">
        <v>2272.7051200000001</v>
      </c>
      <c r="BA38" s="25">
        <v>833.92872999999997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8339.2873299999992</v>
      </c>
      <c r="BI38" s="20">
        <v>5232.6534799999999</v>
      </c>
      <c r="BJ38" s="21">
        <v>2272.7051200000001</v>
      </c>
      <c r="BK38" s="21">
        <v>833.92872999999997</v>
      </c>
      <c r="BL38" s="22">
        <v>0</v>
      </c>
    </row>
    <row r="39" spans="1:64" ht="31.5" x14ac:dyDescent="0.25">
      <c r="A39" s="16" t="s">
        <v>76</v>
      </c>
      <c r="B39" s="17" t="s">
        <v>77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7"/>
      <c r="S39" s="17"/>
      <c r="T39" s="19">
        <v>1941.5078699999999</v>
      </c>
      <c r="U39" s="19">
        <v>0</v>
      </c>
      <c r="V39" s="19">
        <v>1747.35708</v>
      </c>
      <c r="W39" s="19">
        <v>194.15079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25">
        <v>1941.5078699999999</v>
      </c>
      <c r="AE39" s="25">
        <v>0</v>
      </c>
      <c r="AF39" s="25">
        <v>1747.35708</v>
      </c>
      <c r="AG39" s="25">
        <v>194.15079</v>
      </c>
      <c r="AH39" s="25">
        <v>0</v>
      </c>
      <c r="AI39" s="25">
        <v>2525.0630900000001</v>
      </c>
      <c r="AJ39" s="25">
        <v>0</v>
      </c>
      <c r="AK39" s="25">
        <v>2272.5567799999999</v>
      </c>
      <c r="AL39" s="25">
        <v>252.50631000000001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2525.0630900000001</v>
      </c>
      <c r="AT39" s="25">
        <v>0</v>
      </c>
      <c r="AU39" s="25">
        <v>2272.5567799999999</v>
      </c>
      <c r="AV39" s="25">
        <v>252.50631000000001</v>
      </c>
      <c r="AW39" s="25">
        <v>0</v>
      </c>
      <c r="AX39" s="25">
        <v>2219.2247900000002</v>
      </c>
      <c r="AY39" s="25">
        <v>0</v>
      </c>
      <c r="AZ39" s="25">
        <v>1997.30231</v>
      </c>
      <c r="BA39" s="25">
        <v>221.92248000000001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2219.2247900000002</v>
      </c>
      <c r="BI39" s="20">
        <v>0</v>
      </c>
      <c r="BJ39" s="21">
        <v>1997.30231</v>
      </c>
      <c r="BK39" s="21">
        <v>221.92248000000001</v>
      </c>
      <c r="BL39" s="22">
        <v>0</v>
      </c>
    </row>
    <row r="40" spans="1:64" ht="31.5" x14ac:dyDescent="0.25">
      <c r="A40" s="16" t="s">
        <v>78</v>
      </c>
      <c r="B40" s="17" t="s">
        <v>79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17"/>
      <c r="S40" s="17"/>
      <c r="T40" s="19">
        <v>1941.5078699999999</v>
      </c>
      <c r="U40" s="19">
        <v>0</v>
      </c>
      <c r="V40" s="19">
        <v>1747.35708</v>
      </c>
      <c r="W40" s="19">
        <v>194.15079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25">
        <v>1941.5078699999999</v>
      </c>
      <c r="AE40" s="25">
        <v>0</v>
      </c>
      <c r="AF40" s="25">
        <v>1747.35708</v>
      </c>
      <c r="AG40" s="25">
        <v>194.15079</v>
      </c>
      <c r="AH40" s="25">
        <v>0</v>
      </c>
      <c r="AI40" s="25">
        <v>2525.0630900000001</v>
      </c>
      <c r="AJ40" s="25">
        <v>0</v>
      </c>
      <c r="AK40" s="25">
        <v>2272.5567799999999</v>
      </c>
      <c r="AL40" s="25">
        <v>252.50631000000001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2525.0630900000001</v>
      </c>
      <c r="AT40" s="25">
        <v>0</v>
      </c>
      <c r="AU40" s="25">
        <v>2272.5567799999999</v>
      </c>
      <c r="AV40" s="25">
        <v>252.50631000000001</v>
      </c>
      <c r="AW40" s="25">
        <v>0</v>
      </c>
      <c r="AX40" s="25">
        <v>2219.2247900000002</v>
      </c>
      <c r="AY40" s="25">
        <v>0</v>
      </c>
      <c r="AZ40" s="25">
        <v>1997.30231</v>
      </c>
      <c r="BA40" s="25">
        <v>221.92248000000001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2219.2247900000002</v>
      </c>
      <c r="BI40" s="20">
        <v>0</v>
      </c>
      <c r="BJ40" s="21">
        <v>1997.30231</v>
      </c>
      <c r="BK40" s="21">
        <v>221.92248000000001</v>
      </c>
      <c r="BL40" s="22">
        <v>0</v>
      </c>
    </row>
    <row r="41" spans="1:64" ht="31.5" x14ac:dyDescent="0.25">
      <c r="A41" s="16" t="s">
        <v>42</v>
      </c>
      <c r="B41" s="17" t="s">
        <v>79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 t="s">
        <v>43</v>
      </c>
      <c r="R41" s="17"/>
      <c r="S41" s="17"/>
      <c r="T41" s="19">
        <v>1941.5078699999999</v>
      </c>
      <c r="U41" s="19">
        <v>0</v>
      </c>
      <c r="V41" s="19">
        <v>1747.35708</v>
      </c>
      <c r="W41" s="19">
        <v>194.15079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25">
        <v>1941.5078699999999</v>
      </c>
      <c r="AE41" s="25">
        <v>0</v>
      </c>
      <c r="AF41" s="25">
        <v>1747.35708</v>
      </c>
      <c r="AG41" s="25">
        <v>194.15079</v>
      </c>
      <c r="AH41" s="25">
        <v>0</v>
      </c>
      <c r="AI41" s="25">
        <v>2525.0630900000001</v>
      </c>
      <c r="AJ41" s="25">
        <v>0</v>
      </c>
      <c r="AK41" s="25">
        <v>2272.5567799999999</v>
      </c>
      <c r="AL41" s="25">
        <v>252.50631000000001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2525.0630900000001</v>
      </c>
      <c r="AT41" s="25">
        <v>0</v>
      </c>
      <c r="AU41" s="25">
        <v>2272.5567799999999</v>
      </c>
      <c r="AV41" s="25">
        <v>252.50631000000001</v>
      </c>
      <c r="AW41" s="25">
        <v>0</v>
      </c>
      <c r="AX41" s="25">
        <v>2219.2247900000002</v>
      </c>
      <c r="AY41" s="25">
        <v>0</v>
      </c>
      <c r="AZ41" s="25">
        <v>1997.30231</v>
      </c>
      <c r="BA41" s="25">
        <v>221.92248000000001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2219.2247900000002</v>
      </c>
      <c r="BI41" s="20">
        <v>0</v>
      </c>
      <c r="BJ41" s="21">
        <v>1997.30231</v>
      </c>
      <c r="BK41" s="21">
        <v>221.92248000000001</v>
      </c>
      <c r="BL41" s="22">
        <v>0</v>
      </c>
    </row>
    <row r="42" spans="1:64" ht="31.5" x14ac:dyDescent="0.25">
      <c r="A42" s="16" t="s">
        <v>80</v>
      </c>
      <c r="B42" s="17" t="s">
        <v>81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17"/>
      <c r="S42" s="17"/>
      <c r="T42" s="19">
        <v>5540.0348199999999</v>
      </c>
      <c r="U42" s="19">
        <v>4736.7297699999999</v>
      </c>
      <c r="V42" s="19">
        <v>249.30157</v>
      </c>
      <c r="W42" s="19">
        <v>554.00347999999997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25">
        <v>5540.0348199999999</v>
      </c>
      <c r="AE42" s="25">
        <v>4736.7297699999999</v>
      </c>
      <c r="AF42" s="25">
        <v>249.30157</v>
      </c>
      <c r="AG42" s="25">
        <v>554.00347999999997</v>
      </c>
      <c r="AH42" s="25">
        <v>0</v>
      </c>
      <c r="AI42" s="25">
        <v>6137.6625199999999</v>
      </c>
      <c r="AJ42" s="25">
        <v>5247.7014600000002</v>
      </c>
      <c r="AK42" s="25">
        <v>276.19481000000002</v>
      </c>
      <c r="AL42" s="25">
        <v>613.76625000000001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6137.6625199999999</v>
      </c>
      <c r="AT42" s="25">
        <v>5247.7014600000002</v>
      </c>
      <c r="AU42" s="25">
        <v>276.19481000000002</v>
      </c>
      <c r="AV42" s="25">
        <v>613.76625000000001</v>
      </c>
      <c r="AW42" s="25">
        <v>0</v>
      </c>
      <c r="AX42" s="25">
        <v>6120.0625399999999</v>
      </c>
      <c r="AY42" s="25">
        <v>5232.6534799999999</v>
      </c>
      <c r="AZ42" s="25">
        <v>275.40280999999999</v>
      </c>
      <c r="BA42" s="25">
        <v>612.00625000000002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6120.0625399999999</v>
      </c>
      <c r="BI42" s="20">
        <v>5232.6534799999999</v>
      </c>
      <c r="BJ42" s="21">
        <v>275.40280999999999</v>
      </c>
      <c r="BK42" s="21">
        <v>612.00625000000002</v>
      </c>
      <c r="BL42" s="22">
        <v>0</v>
      </c>
    </row>
    <row r="43" spans="1:64" ht="31.5" x14ac:dyDescent="0.25">
      <c r="A43" s="16" t="s">
        <v>82</v>
      </c>
      <c r="B43" s="17" t="s">
        <v>83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  <c r="R43" s="17"/>
      <c r="S43" s="17"/>
      <c r="T43" s="19">
        <v>5540.0348199999999</v>
      </c>
      <c r="U43" s="19">
        <v>4736.7297699999999</v>
      </c>
      <c r="V43" s="19">
        <v>249.30157</v>
      </c>
      <c r="W43" s="19">
        <v>554.00347999999997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25">
        <v>5540.0348199999999</v>
      </c>
      <c r="AE43" s="25">
        <v>4736.7297699999999</v>
      </c>
      <c r="AF43" s="25">
        <v>249.30157</v>
      </c>
      <c r="AG43" s="25">
        <v>554.00347999999997</v>
      </c>
      <c r="AH43" s="25">
        <v>0</v>
      </c>
      <c r="AI43" s="25">
        <v>6137.6625199999999</v>
      </c>
      <c r="AJ43" s="25">
        <v>5247.7014600000002</v>
      </c>
      <c r="AK43" s="25">
        <v>276.19481000000002</v>
      </c>
      <c r="AL43" s="25">
        <v>613.76625000000001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6137.6625199999999</v>
      </c>
      <c r="AT43" s="25">
        <v>5247.7014600000002</v>
      </c>
      <c r="AU43" s="25">
        <v>276.19481000000002</v>
      </c>
      <c r="AV43" s="25">
        <v>613.76625000000001</v>
      </c>
      <c r="AW43" s="25">
        <v>0</v>
      </c>
      <c r="AX43" s="25">
        <v>6120.0625399999999</v>
      </c>
      <c r="AY43" s="25">
        <v>5232.6534799999999</v>
      </c>
      <c r="AZ43" s="25">
        <v>275.40280999999999</v>
      </c>
      <c r="BA43" s="25">
        <v>612.00625000000002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6120.0625399999999</v>
      </c>
      <c r="BI43" s="20">
        <v>5232.6534799999999</v>
      </c>
      <c r="BJ43" s="21">
        <v>275.40280999999999</v>
      </c>
      <c r="BK43" s="21">
        <v>612.00625000000002</v>
      </c>
      <c r="BL43" s="22">
        <v>0</v>
      </c>
    </row>
    <row r="44" spans="1:64" ht="31.5" x14ac:dyDescent="0.25">
      <c r="A44" s="16" t="s">
        <v>42</v>
      </c>
      <c r="B44" s="17" t="s">
        <v>83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 t="s">
        <v>43</v>
      </c>
      <c r="R44" s="17"/>
      <c r="S44" s="17"/>
      <c r="T44" s="19">
        <v>5540.0348199999999</v>
      </c>
      <c r="U44" s="19">
        <v>4736.7297699999999</v>
      </c>
      <c r="V44" s="19">
        <v>249.30157</v>
      </c>
      <c r="W44" s="19">
        <v>554.00347999999997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25">
        <v>5540.0348199999999</v>
      </c>
      <c r="AE44" s="25">
        <v>4736.7297699999999</v>
      </c>
      <c r="AF44" s="25">
        <v>249.30157</v>
      </c>
      <c r="AG44" s="25">
        <v>554.00347999999997</v>
      </c>
      <c r="AH44" s="25">
        <v>0</v>
      </c>
      <c r="AI44" s="25">
        <v>6137.6625199999999</v>
      </c>
      <c r="AJ44" s="25">
        <v>5247.7014600000002</v>
      </c>
      <c r="AK44" s="25">
        <v>276.19481000000002</v>
      </c>
      <c r="AL44" s="25">
        <v>613.76625000000001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6137.6625199999999</v>
      </c>
      <c r="AT44" s="25">
        <v>5247.7014600000002</v>
      </c>
      <c r="AU44" s="25">
        <v>276.19481000000002</v>
      </c>
      <c r="AV44" s="25">
        <v>613.76625000000001</v>
      </c>
      <c r="AW44" s="25">
        <v>0</v>
      </c>
      <c r="AX44" s="25">
        <v>6120.0625399999999</v>
      </c>
      <c r="AY44" s="25">
        <v>5232.6534799999999</v>
      </c>
      <c r="AZ44" s="25">
        <v>275.40280999999999</v>
      </c>
      <c r="BA44" s="25">
        <v>612.00625000000002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6120.0625399999999</v>
      </c>
      <c r="BI44" s="20">
        <v>5232.6534799999999</v>
      </c>
      <c r="BJ44" s="21">
        <v>275.40280999999999</v>
      </c>
      <c r="BK44" s="21">
        <v>612.00625000000002</v>
      </c>
      <c r="BL44" s="22">
        <v>0</v>
      </c>
    </row>
    <row r="45" spans="1:64" ht="15.75" x14ac:dyDescent="0.25">
      <c r="A45" s="16" t="s">
        <v>84</v>
      </c>
      <c r="B45" s="17" t="s">
        <v>85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17"/>
      <c r="S45" s="17"/>
      <c r="T45" s="19">
        <v>16465.311000000002</v>
      </c>
      <c r="U45" s="19">
        <v>0</v>
      </c>
      <c r="V45" s="19">
        <v>0</v>
      </c>
      <c r="W45" s="19">
        <v>16465.311000000002</v>
      </c>
      <c r="X45" s="19">
        <v>0</v>
      </c>
      <c r="Y45" s="19">
        <v>5199.1629999999996</v>
      </c>
      <c r="Z45" s="19">
        <v>0</v>
      </c>
      <c r="AA45" s="19">
        <v>0</v>
      </c>
      <c r="AB45" s="19">
        <v>5199.1629999999996</v>
      </c>
      <c r="AC45" s="19">
        <v>0</v>
      </c>
      <c r="AD45" s="25">
        <v>21664.473999999998</v>
      </c>
      <c r="AE45" s="25">
        <v>0</v>
      </c>
      <c r="AF45" s="25">
        <v>0</v>
      </c>
      <c r="AG45" s="25">
        <v>21664.473999999998</v>
      </c>
      <c r="AH45" s="25">
        <v>0</v>
      </c>
      <c r="AI45" s="25">
        <v>19438.366750000001</v>
      </c>
      <c r="AJ45" s="25">
        <v>0</v>
      </c>
      <c r="AK45" s="25">
        <v>0</v>
      </c>
      <c r="AL45" s="25">
        <v>19438.366750000001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19438.366750000001</v>
      </c>
      <c r="AT45" s="25">
        <v>0</v>
      </c>
      <c r="AU45" s="25">
        <v>0</v>
      </c>
      <c r="AV45" s="25">
        <v>19438.366750000001</v>
      </c>
      <c r="AW45" s="25">
        <v>0</v>
      </c>
      <c r="AX45" s="25">
        <v>18507.002</v>
      </c>
      <c r="AY45" s="25">
        <v>0</v>
      </c>
      <c r="AZ45" s="25">
        <v>0</v>
      </c>
      <c r="BA45" s="25">
        <v>18507.002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18507.002</v>
      </c>
      <c r="BI45" s="20">
        <v>0</v>
      </c>
      <c r="BJ45" s="21">
        <v>0</v>
      </c>
      <c r="BK45" s="21">
        <v>18507.002</v>
      </c>
      <c r="BL45" s="22">
        <v>0</v>
      </c>
    </row>
    <row r="46" spans="1:64" ht="15.75" x14ac:dyDescent="0.25">
      <c r="A46" s="16" t="s">
        <v>86</v>
      </c>
      <c r="B46" s="17" t="s">
        <v>87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/>
      <c r="R46" s="17"/>
      <c r="S46" s="17"/>
      <c r="T46" s="19">
        <v>16465.311000000002</v>
      </c>
      <c r="U46" s="19">
        <v>0</v>
      </c>
      <c r="V46" s="19">
        <v>0</v>
      </c>
      <c r="W46" s="19">
        <v>16465.311000000002</v>
      </c>
      <c r="X46" s="19">
        <v>0</v>
      </c>
      <c r="Y46" s="19">
        <v>5199.1629999999996</v>
      </c>
      <c r="Z46" s="19">
        <v>0</v>
      </c>
      <c r="AA46" s="19">
        <v>0</v>
      </c>
      <c r="AB46" s="19">
        <v>5199.1629999999996</v>
      </c>
      <c r="AC46" s="19">
        <v>0</v>
      </c>
      <c r="AD46" s="25">
        <v>21664.473999999998</v>
      </c>
      <c r="AE46" s="25">
        <v>0</v>
      </c>
      <c r="AF46" s="25">
        <v>0</v>
      </c>
      <c r="AG46" s="25">
        <v>21664.473999999998</v>
      </c>
      <c r="AH46" s="25">
        <v>0</v>
      </c>
      <c r="AI46" s="25">
        <v>19438.366750000001</v>
      </c>
      <c r="AJ46" s="25">
        <v>0</v>
      </c>
      <c r="AK46" s="25">
        <v>0</v>
      </c>
      <c r="AL46" s="25">
        <v>19438.366750000001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19438.366750000001</v>
      </c>
      <c r="AT46" s="25">
        <v>0</v>
      </c>
      <c r="AU46" s="25">
        <v>0</v>
      </c>
      <c r="AV46" s="25">
        <v>19438.366750000001</v>
      </c>
      <c r="AW46" s="25">
        <v>0</v>
      </c>
      <c r="AX46" s="25">
        <v>18507.002</v>
      </c>
      <c r="AY46" s="25">
        <v>0</v>
      </c>
      <c r="AZ46" s="25">
        <v>0</v>
      </c>
      <c r="BA46" s="25">
        <v>18507.002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18507.002</v>
      </c>
      <c r="BI46" s="20">
        <v>0</v>
      </c>
      <c r="BJ46" s="21">
        <v>0</v>
      </c>
      <c r="BK46" s="21">
        <v>18507.002</v>
      </c>
      <c r="BL46" s="22">
        <v>0</v>
      </c>
    </row>
    <row r="47" spans="1:64" ht="15.75" x14ac:dyDescent="0.25">
      <c r="A47" s="16" t="s">
        <v>88</v>
      </c>
      <c r="B47" s="17" t="s">
        <v>89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17"/>
      <c r="S47" s="17"/>
      <c r="T47" s="19">
        <v>6800</v>
      </c>
      <c r="U47" s="19">
        <v>0</v>
      </c>
      <c r="V47" s="19">
        <v>0</v>
      </c>
      <c r="W47" s="19">
        <v>6800</v>
      </c>
      <c r="X47" s="19">
        <v>0</v>
      </c>
      <c r="Y47" s="19">
        <v>4129.1629999999996</v>
      </c>
      <c r="Z47" s="19">
        <v>0</v>
      </c>
      <c r="AA47" s="19">
        <v>0</v>
      </c>
      <c r="AB47" s="19">
        <v>4129.1629999999996</v>
      </c>
      <c r="AC47" s="19">
        <v>0</v>
      </c>
      <c r="AD47" s="25">
        <v>10929.163</v>
      </c>
      <c r="AE47" s="25">
        <v>0</v>
      </c>
      <c r="AF47" s="25">
        <v>0</v>
      </c>
      <c r="AG47" s="25">
        <v>10929.163</v>
      </c>
      <c r="AH47" s="25">
        <v>0</v>
      </c>
      <c r="AI47" s="25">
        <v>10881.460999999999</v>
      </c>
      <c r="AJ47" s="25">
        <v>0</v>
      </c>
      <c r="AK47" s="25">
        <v>0</v>
      </c>
      <c r="AL47" s="25">
        <v>10881.460999999999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10881.460999999999</v>
      </c>
      <c r="AT47" s="25">
        <v>0</v>
      </c>
      <c r="AU47" s="25">
        <v>0</v>
      </c>
      <c r="AV47" s="25">
        <v>10881.460999999999</v>
      </c>
      <c r="AW47" s="25">
        <v>0</v>
      </c>
      <c r="AX47" s="25">
        <v>8672.5020000000004</v>
      </c>
      <c r="AY47" s="25">
        <v>0</v>
      </c>
      <c r="AZ47" s="25">
        <v>0</v>
      </c>
      <c r="BA47" s="25">
        <v>8672.5020000000004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8672.5020000000004</v>
      </c>
      <c r="BI47" s="20">
        <v>0</v>
      </c>
      <c r="BJ47" s="21">
        <v>0</v>
      </c>
      <c r="BK47" s="21">
        <v>8672.5020000000004</v>
      </c>
      <c r="BL47" s="22">
        <v>0</v>
      </c>
    </row>
    <row r="48" spans="1:64" ht="47.25" x14ac:dyDescent="0.25">
      <c r="A48" s="16" t="s">
        <v>90</v>
      </c>
      <c r="B48" s="17" t="s">
        <v>89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 t="s">
        <v>91</v>
      </c>
      <c r="R48" s="17"/>
      <c r="S48" s="17"/>
      <c r="T48" s="19">
        <v>5500</v>
      </c>
      <c r="U48" s="19">
        <v>0</v>
      </c>
      <c r="V48" s="19">
        <v>0</v>
      </c>
      <c r="W48" s="19">
        <v>5500</v>
      </c>
      <c r="X48" s="19">
        <v>0</v>
      </c>
      <c r="Y48" s="19">
        <v>3600</v>
      </c>
      <c r="Z48" s="19">
        <v>0</v>
      </c>
      <c r="AA48" s="19">
        <v>0</v>
      </c>
      <c r="AB48" s="19">
        <v>3600</v>
      </c>
      <c r="AC48" s="19">
        <v>0</v>
      </c>
      <c r="AD48" s="25">
        <v>9100</v>
      </c>
      <c r="AE48" s="25">
        <v>0</v>
      </c>
      <c r="AF48" s="25">
        <v>0</v>
      </c>
      <c r="AG48" s="25">
        <v>9100</v>
      </c>
      <c r="AH48" s="25">
        <v>0</v>
      </c>
      <c r="AI48" s="25">
        <v>9078.2939999999999</v>
      </c>
      <c r="AJ48" s="25">
        <v>0</v>
      </c>
      <c r="AK48" s="25">
        <v>0</v>
      </c>
      <c r="AL48" s="25">
        <v>9078.2939999999999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9078.2939999999999</v>
      </c>
      <c r="AT48" s="25">
        <v>0</v>
      </c>
      <c r="AU48" s="25">
        <v>0</v>
      </c>
      <c r="AV48" s="25">
        <v>9078.2939999999999</v>
      </c>
      <c r="AW48" s="25">
        <v>0</v>
      </c>
      <c r="AX48" s="25">
        <v>6869.335</v>
      </c>
      <c r="AY48" s="25">
        <v>0</v>
      </c>
      <c r="AZ48" s="25">
        <v>0</v>
      </c>
      <c r="BA48" s="25">
        <v>6869.335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6869.335</v>
      </c>
      <c r="BI48" s="20">
        <v>0</v>
      </c>
      <c r="BJ48" s="21">
        <v>0</v>
      </c>
      <c r="BK48" s="21">
        <v>6869.335</v>
      </c>
      <c r="BL48" s="22">
        <v>0</v>
      </c>
    </row>
    <row r="49" spans="1:64" ht="31.5" x14ac:dyDescent="0.25">
      <c r="A49" s="16" t="s">
        <v>42</v>
      </c>
      <c r="B49" s="17" t="s">
        <v>89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 t="s">
        <v>43</v>
      </c>
      <c r="R49" s="17"/>
      <c r="S49" s="17"/>
      <c r="T49" s="19">
        <v>1000</v>
      </c>
      <c r="U49" s="19">
        <v>0</v>
      </c>
      <c r="V49" s="19">
        <v>0</v>
      </c>
      <c r="W49" s="19">
        <v>1000</v>
      </c>
      <c r="X49" s="19">
        <v>0</v>
      </c>
      <c r="Y49" s="19">
        <v>143.88</v>
      </c>
      <c r="Z49" s="19">
        <v>0</v>
      </c>
      <c r="AA49" s="19">
        <v>0</v>
      </c>
      <c r="AB49" s="19">
        <v>143.88</v>
      </c>
      <c r="AC49" s="19">
        <v>0</v>
      </c>
      <c r="AD49" s="25">
        <v>1143.8800000000001</v>
      </c>
      <c r="AE49" s="25">
        <v>0</v>
      </c>
      <c r="AF49" s="25">
        <v>0</v>
      </c>
      <c r="AG49" s="25">
        <v>1143.8800000000001</v>
      </c>
      <c r="AH49" s="25">
        <v>0</v>
      </c>
      <c r="AI49" s="25">
        <v>1288.4000000000001</v>
      </c>
      <c r="AJ49" s="25">
        <v>0</v>
      </c>
      <c r="AK49" s="25">
        <v>0</v>
      </c>
      <c r="AL49" s="25">
        <v>1288.4000000000001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1288.4000000000001</v>
      </c>
      <c r="AT49" s="25">
        <v>0</v>
      </c>
      <c r="AU49" s="25">
        <v>0</v>
      </c>
      <c r="AV49" s="25">
        <v>1288.4000000000001</v>
      </c>
      <c r="AW49" s="25">
        <v>0</v>
      </c>
      <c r="AX49" s="25">
        <v>1288.4000000000001</v>
      </c>
      <c r="AY49" s="25">
        <v>0</v>
      </c>
      <c r="AZ49" s="25">
        <v>0</v>
      </c>
      <c r="BA49" s="25">
        <v>1288.4000000000001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1288.4000000000001</v>
      </c>
      <c r="BI49" s="20">
        <v>0</v>
      </c>
      <c r="BJ49" s="21">
        <v>0</v>
      </c>
      <c r="BK49" s="21">
        <v>1288.4000000000001</v>
      </c>
      <c r="BL49" s="22">
        <v>0</v>
      </c>
    </row>
    <row r="50" spans="1:64" ht="15.75" x14ac:dyDescent="0.25">
      <c r="A50" s="16" t="s">
        <v>64</v>
      </c>
      <c r="B50" s="17" t="s">
        <v>89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 t="s">
        <v>65</v>
      </c>
      <c r="R50" s="17"/>
      <c r="S50" s="17"/>
      <c r="T50" s="19">
        <v>300</v>
      </c>
      <c r="U50" s="19">
        <v>0</v>
      </c>
      <c r="V50" s="19">
        <v>0</v>
      </c>
      <c r="W50" s="19">
        <v>300</v>
      </c>
      <c r="X50" s="19">
        <v>0</v>
      </c>
      <c r="Y50" s="19">
        <v>385.28300000000002</v>
      </c>
      <c r="Z50" s="19">
        <v>0</v>
      </c>
      <c r="AA50" s="19">
        <v>0</v>
      </c>
      <c r="AB50" s="19">
        <v>385.28300000000002</v>
      </c>
      <c r="AC50" s="19">
        <v>0</v>
      </c>
      <c r="AD50" s="25">
        <v>685.28300000000002</v>
      </c>
      <c r="AE50" s="25">
        <v>0</v>
      </c>
      <c r="AF50" s="25">
        <v>0</v>
      </c>
      <c r="AG50" s="25">
        <v>685.28300000000002</v>
      </c>
      <c r="AH50" s="25">
        <v>0</v>
      </c>
      <c r="AI50" s="25">
        <v>514.76700000000005</v>
      </c>
      <c r="AJ50" s="25">
        <v>0</v>
      </c>
      <c r="AK50" s="25">
        <v>0</v>
      </c>
      <c r="AL50" s="25">
        <v>514.76700000000005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514.76700000000005</v>
      </c>
      <c r="AT50" s="25">
        <v>0</v>
      </c>
      <c r="AU50" s="25">
        <v>0</v>
      </c>
      <c r="AV50" s="25">
        <v>514.76700000000005</v>
      </c>
      <c r="AW50" s="25">
        <v>0</v>
      </c>
      <c r="AX50" s="25">
        <v>514.76700000000005</v>
      </c>
      <c r="AY50" s="25">
        <v>0</v>
      </c>
      <c r="AZ50" s="25">
        <v>0</v>
      </c>
      <c r="BA50" s="25">
        <v>514.76700000000005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514.76700000000005</v>
      </c>
      <c r="BI50" s="20">
        <v>0</v>
      </c>
      <c r="BJ50" s="21">
        <v>0</v>
      </c>
      <c r="BK50" s="21">
        <v>514.76700000000005</v>
      </c>
      <c r="BL50" s="22">
        <v>0</v>
      </c>
    </row>
    <row r="51" spans="1:64" ht="15.75" x14ac:dyDescent="0.25">
      <c r="A51" s="16" t="s">
        <v>92</v>
      </c>
      <c r="B51" s="17" t="s">
        <v>93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17"/>
      <c r="S51" s="17"/>
      <c r="T51" s="19">
        <v>8465.3109999999997</v>
      </c>
      <c r="U51" s="19">
        <v>0</v>
      </c>
      <c r="V51" s="19">
        <v>0</v>
      </c>
      <c r="W51" s="19">
        <v>8465.3109999999997</v>
      </c>
      <c r="X51" s="19">
        <v>0</v>
      </c>
      <c r="Y51" s="19">
        <v>1070</v>
      </c>
      <c r="Z51" s="19">
        <v>0</v>
      </c>
      <c r="AA51" s="19">
        <v>0</v>
      </c>
      <c r="AB51" s="19">
        <v>1070</v>
      </c>
      <c r="AC51" s="19">
        <v>0</v>
      </c>
      <c r="AD51" s="25">
        <v>9535.3109999999997</v>
      </c>
      <c r="AE51" s="25">
        <v>0</v>
      </c>
      <c r="AF51" s="25">
        <v>0</v>
      </c>
      <c r="AG51" s="25">
        <v>9535.3109999999997</v>
      </c>
      <c r="AH51" s="25">
        <v>0</v>
      </c>
      <c r="AI51" s="25">
        <v>8556.9057499999999</v>
      </c>
      <c r="AJ51" s="25">
        <v>0</v>
      </c>
      <c r="AK51" s="25">
        <v>0</v>
      </c>
      <c r="AL51" s="25">
        <v>8556.9057499999999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8556.9057499999999</v>
      </c>
      <c r="AT51" s="25">
        <v>0</v>
      </c>
      <c r="AU51" s="25">
        <v>0</v>
      </c>
      <c r="AV51" s="25">
        <v>8556.9057499999999</v>
      </c>
      <c r="AW51" s="25">
        <v>0</v>
      </c>
      <c r="AX51" s="25">
        <v>9834.5</v>
      </c>
      <c r="AY51" s="25">
        <v>0</v>
      </c>
      <c r="AZ51" s="25">
        <v>0</v>
      </c>
      <c r="BA51" s="25">
        <v>9834.5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9834.5</v>
      </c>
      <c r="BI51" s="20">
        <v>0</v>
      </c>
      <c r="BJ51" s="21">
        <v>0</v>
      </c>
      <c r="BK51" s="21">
        <v>9834.5</v>
      </c>
      <c r="BL51" s="22">
        <v>0</v>
      </c>
    </row>
    <row r="52" spans="1:64" ht="47.25" x14ac:dyDescent="0.25">
      <c r="A52" s="16" t="s">
        <v>90</v>
      </c>
      <c r="B52" s="17" t="s">
        <v>93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 t="s">
        <v>91</v>
      </c>
      <c r="R52" s="17"/>
      <c r="S52" s="17"/>
      <c r="T52" s="19">
        <v>2081.4789999999998</v>
      </c>
      <c r="U52" s="19">
        <v>0</v>
      </c>
      <c r="V52" s="19">
        <v>0</v>
      </c>
      <c r="W52" s="19">
        <v>2081.4789999999998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25">
        <v>2081.4789999999998</v>
      </c>
      <c r="AE52" s="25">
        <v>0</v>
      </c>
      <c r="AF52" s="25">
        <v>0</v>
      </c>
      <c r="AG52" s="25">
        <v>2081.4789999999998</v>
      </c>
      <c r="AH52" s="25">
        <v>0</v>
      </c>
      <c r="AI52" s="25">
        <v>2081.4789999999998</v>
      </c>
      <c r="AJ52" s="25">
        <v>0</v>
      </c>
      <c r="AK52" s="25">
        <v>0</v>
      </c>
      <c r="AL52" s="25">
        <v>2081.4789999999998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2081.4789999999998</v>
      </c>
      <c r="AT52" s="25">
        <v>0</v>
      </c>
      <c r="AU52" s="25">
        <v>0</v>
      </c>
      <c r="AV52" s="25">
        <v>2081.4789999999998</v>
      </c>
      <c r="AW52" s="25">
        <v>0</v>
      </c>
      <c r="AX52" s="25">
        <v>2081.4789999999998</v>
      </c>
      <c r="AY52" s="25">
        <v>0</v>
      </c>
      <c r="AZ52" s="25">
        <v>0</v>
      </c>
      <c r="BA52" s="25">
        <v>2081.4789999999998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2081.4789999999998</v>
      </c>
      <c r="BI52" s="20">
        <v>0</v>
      </c>
      <c r="BJ52" s="21">
        <v>0</v>
      </c>
      <c r="BK52" s="21">
        <v>2081.4789999999998</v>
      </c>
      <c r="BL52" s="22">
        <v>0</v>
      </c>
    </row>
    <row r="53" spans="1:64" ht="31.5" x14ac:dyDescent="0.25">
      <c r="A53" s="16" t="s">
        <v>42</v>
      </c>
      <c r="B53" s="17" t="s">
        <v>93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 t="s">
        <v>43</v>
      </c>
      <c r="R53" s="17"/>
      <c r="S53" s="17"/>
      <c r="T53" s="19">
        <v>6266.1220000000003</v>
      </c>
      <c r="U53" s="19">
        <v>0</v>
      </c>
      <c r="V53" s="19">
        <v>0</v>
      </c>
      <c r="W53" s="19">
        <v>6266.1220000000003</v>
      </c>
      <c r="X53" s="19">
        <v>0</v>
      </c>
      <c r="Y53" s="19">
        <v>1022.283</v>
      </c>
      <c r="Z53" s="19">
        <v>0</v>
      </c>
      <c r="AA53" s="19">
        <v>0</v>
      </c>
      <c r="AB53" s="19">
        <v>1022.283</v>
      </c>
      <c r="AC53" s="19">
        <v>0</v>
      </c>
      <c r="AD53" s="25">
        <v>7288.4049999999997</v>
      </c>
      <c r="AE53" s="25">
        <v>0</v>
      </c>
      <c r="AF53" s="25">
        <v>0</v>
      </c>
      <c r="AG53" s="25">
        <v>7288.4049999999997</v>
      </c>
      <c r="AH53" s="25">
        <v>0</v>
      </c>
      <c r="AI53" s="25">
        <v>6357.7167499999996</v>
      </c>
      <c r="AJ53" s="25">
        <v>0</v>
      </c>
      <c r="AK53" s="25">
        <v>0</v>
      </c>
      <c r="AL53" s="25">
        <v>6357.7167499999996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6357.7167499999996</v>
      </c>
      <c r="AT53" s="25">
        <v>0</v>
      </c>
      <c r="AU53" s="25">
        <v>0</v>
      </c>
      <c r="AV53" s="25">
        <v>6357.7167499999996</v>
      </c>
      <c r="AW53" s="25">
        <v>0</v>
      </c>
      <c r="AX53" s="25">
        <v>7635.3109999999997</v>
      </c>
      <c r="AY53" s="25">
        <v>0</v>
      </c>
      <c r="AZ53" s="25">
        <v>0</v>
      </c>
      <c r="BA53" s="25">
        <v>7635.3109999999997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7635.3109999999997</v>
      </c>
      <c r="BI53" s="20">
        <v>0</v>
      </c>
      <c r="BJ53" s="21">
        <v>0</v>
      </c>
      <c r="BK53" s="21">
        <v>7635.3109999999997</v>
      </c>
      <c r="BL53" s="22">
        <v>0</v>
      </c>
    </row>
    <row r="54" spans="1:64" ht="15.75" x14ac:dyDescent="0.25">
      <c r="A54" s="16" t="s">
        <v>64</v>
      </c>
      <c r="B54" s="17" t="s">
        <v>93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 t="s">
        <v>65</v>
      </c>
      <c r="R54" s="17"/>
      <c r="S54" s="17"/>
      <c r="T54" s="19">
        <v>117.71</v>
      </c>
      <c r="U54" s="19">
        <v>0</v>
      </c>
      <c r="V54" s="19">
        <v>0</v>
      </c>
      <c r="W54" s="19">
        <v>117.71</v>
      </c>
      <c r="X54" s="19">
        <v>0</v>
      </c>
      <c r="Y54" s="19">
        <v>47.716999999999999</v>
      </c>
      <c r="Z54" s="19">
        <v>0</v>
      </c>
      <c r="AA54" s="19">
        <v>0</v>
      </c>
      <c r="AB54" s="19">
        <v>47.716999999999999</v>
      </c>
      <c r="AC54" s="19">
        <v>0</v>
      </c>
      <c r="AD54" s="25">
        <v>165.42699999999999</v>
      </c>
      <c r="AE54" s="25">
        <v>0</v>
      </c>
      <c r="AF54" s="25">
        <v>0</v>
      </c>
      <c r="AG54" s="25">
        <v>165.42699999999999</v>
      </c>
      <c r="AH54" s="25">
        <v>0</v>
      </c>
      <c r="AI54" s="25">
        <v>117.71</v>
      </c>
      <c r="AJ54" s="25">
        <v>0</v>
      </c>
      <c r="AK54" s="25">
        <v>0</v>
      </c>
      <c r="AL54" s="25">
        <v>117.71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117.71</v>
      </c>
      <c r="AT54" s="25">
        <v>0</v>
      </c>
      <c r="AU54" s="25">
        <v>0</v>
      </c>
      <c r="AV54" s="25">
        <v>117.71</v>
      </c>
      <c r="AW54" s="25">
        <v>0</v>
      </c>
      <c r="AX54" s="25">
        <v>117.71</v>
      </c>
      <c r="AY54" s="25">
        <v>0</v>
      </c>
      <c r="AZ54" s="25">
        <v>0</v>
      </c>
      <c r="BA54" s="25">
        <v>117.71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117.71</v>
      </c>
      <c r="BI54" s="20">
        <v>0</v>
      </c>
      <c r="BJ54" s="21">
        <v>0</v>
      </c>
      <c r="BK54" s="21">
        <v>117.71</v>
      </c>
      <c r="BL54" s="22">
        <v>0</v>
      </c>
    </row>
    <row r="55" spans="1:64" ht="15.75" x14ac:dyDescent="0.25">
      <c r="A55" s="16" t="s">
        <v>94</v>
      </c>
      <c r="B55" s="17" t="s">
        <v>95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/>
      <c r="R55" s="17"/>
      <c r="S55" s="17"/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164.49592999999999</v>
      </c>
      <c r="Z55" s="19">
        <v>0</v>
      </c>
      <c r="AA55" s="19">
        <v>0</v>
      </c>
      <c r="AB55" s="19">
        <v>164.49592999999999</v>
      </c>
      <c r="AC55" s="19">
        <v>0</v>
      </c>
      <c r="AD55" s="25">
        <f>164.49593+1035.50407</f>
        <v>1200</v>
      </c>
      <c r="AE55" s="25">
        <v>0</v>
      </c>
      <c r="AF55" s="25">
        <v>0</v>
      </c>
      <c r="AG55" s="25">
        <v>164.49592999999999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0">
        <v>0</v>
      </c>
      <c r="BJ55" s="21">
        <v>0</v>
      </c>
      <c r="BK55" s="21">
        <v>0</v>
      </c>
      <c r="BL55" s="22">
        <v>0</v>
      </c>
    </row>
    <row r="56" spans="1:64" ht="31.5" x14ac:dyDescent="0.25">
      <c r="A56" s="16" t="s">
        <v>42</v>
      </c>
      <c r="B56" s="17" t="s">
        <v>95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 t="s">
        <v>43</v>
      </c>
      <c r="R56" s="17"/>
      <c r="S56" s="17"/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164.49592999999999</v>
      </c>
      <c r="Z56" s="19">
        <v>0</v>
      </c>
      <c r="AA56" s="19">
        <v>0</v>
      </c>
      <c r="AB56" s="19">
        <v>164.49592999999999</v>
      </c>
      <c r="AC56" s="19">
        <v>0</v>
      </c>
      <c r="AD56" s="25">
        <f>164.49593+1035.50407</f>
        <v>1200</v>
      </c>
      <c r="AE56" s="25">
        <v>0</v>
      </c>
      <c r="AF56" s="25">
        <v>0</v>
      </c>
      <c r="AG56" s="25">
        <v>164.49592999999999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0">
        <v>0</v>
      </c>
      <c r="BJ56" s="21">
        <v>0</v>
      </c>
      <c r="BK56" s="21">
        <v>0</v>
      </c>
      <c r="BL56" s="22">
        <v>0</v>
      </c>
    </row>
    <row r="57" spans="1:64" ht="31.5" x14ac:dyDescent="0.25">
      <c r="A57" s="16" t="s">
        <v>96</v>
      </c>
      <c r="B57" s="17" t="s">
        <v>97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/>
      <c r="R57" s="17"/>
      <c r="S57" s="17"/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25551.894250000001</v>
      </c>
      <c r="AJ57" s="25">
        <v>0</v>
      </c>
      <c r="AK57" s="25">
        <v>24274.3</v>
      </c>
      <c r="AL57" s="25">
        <v>1277.5942500000001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25551.894250000001</v>
      </c>
      <c r="AT57" s="25">
        <v>0</v>
      </c>
      <c r="AU57" s="25">
        <v>24274.3</v>
      </c>
      <c r="AV57" s="25">
        <v>1277.5942500000001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0">
        <v>0</v>
      </c>
      <c r="BJ57" s="21">
        <v>0</v>
      </c>
      <c r="BK57" s="21">
        <v>0</v>
      </c>
      <c r="BL57" s="22">
        <v>0</v>
      </c>
    </row>
    <row r="58" spans="1:64" ht="31.5" x14ac:dyDescent="0.25">
      <c r="A58" s="16" t="s">
        <v>98</v>
      </c>
      <c r="B58" s="17" t="s">
        <v>99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17"/>
      <c r="S58" s="17"/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25551.894250000001</v>
      </c>
      <c r="AJ58" s="25">
        <v>0</v>
      </c>
      <c r="AK58" s="25">
        <v>24274.3</v>
      </c>
      <c r="AL58" s="25">
        <v>1277.5942500000001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25551.894250000001</v>
      </c>
      <c r="AT58" s="25">
        <v>0</v>
      </c>
      <c r="AU58" s="25">
        <v>24274.3</v>
      </c>
      <c r="AV58" s="25">
        <v>1277.5942500000001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0">
        <v>0</v>
      </c>
      <c r="BJ58" s="21">
        <v>0</v>
      </c>
      <c r="BK58" s="21">
        <v>0</v>
      </c>
      <c r="BL58" s="22">
        <v>0</v>
      </c>
    </row>
    <row r="59" spans="1:64" ht="31.5" x14ac:dyDescent="0.25">
      <c r="A59" s="16" t="s">
        <v>100</v>
      </c>
      <c r="B59" s="17" t="s">
        <v>101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/>
      <c r="R59" s="17"/>
      <c r="S59" s="17"/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25551.894250000001</v>
      </c>
      <c r="AJ59" s="25">
        <v>0</v>
      </c>
      <c r="AK59" s="25">
        <v>24274.3</v>
      </c>
      <c r="AL59" s="25">
        <v>1277.5942500000001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25551.894250000001</v>
      </c>
      <c r="AT59" s="25">
        <v>0</v>
      </c>
      <c r="AU59" s="25">
        <v>24274.3</v>
      </c>
      <c r="AV59" s="25">
        <v>1277.5942500000001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0">
        <v>0</v>
      </c>
      <c r="BJ59" s="21">
        <v>0</v>
      </c>
      <c r="BK59" s="21">
        <v>0</v>
      </c>
      <c r="BL59" s="22">
        <v>0</v>
      </c>
    </row>
    <row r="60" spans="1:64" ht="15.75" x14ac:dyDescent="0.25">
      <c r="A60" s="16" t="s">
        <v>102</v>
      </c>
      <c r="B60" s="17" t="s">
        <v>101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 t="s">
        <v>103</v>
      </c>
      <c r="R60" s="17"/>
      <c r="S60" s="17"/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25551.894250000001</v>
      </c>
      <c r="AJ60" s="25">
        <v>0</v>
      </c>
      <c r="AK60" s="25">
        <v>24274.3</v>
      </c>
      <c r="AL60" s="25">
        <v>1277.5942500000001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25551.894250000001</v>
      </c>
      <c r="AT60" s="25">
        <v>0</v>
      </c>
      <c r="AU60" s="25">
        <v>24274.3</v>
      </c>
      <c r="AV60" s="25">
        <v>1277.5942500000001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0">
        <v>0</v>
      </c>
      <c r="BJ60" s="21">
        <v>0</v>
      </c>
      <c r="BK60" s="21">
        <v>0</v>
      </c>
      <c r="BL60" s="22">
        <v>0</v>
      </c>
    </row>
    <row r="61" spans="1:64" ht="31.5" x14ac:dyDescent="0.25">
      <c r="A61" s="10" t="s">
        <v>104</v>
      </c>
      <c r="B61" s="11" t="s">
        <v>105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>
        <v>59080.93</v>
      </c>
      <c r="U61" s="12">
        <v>0</v>
      </c>
      <c r="V61" s="12">
        <v>11831.9</v>
      </c>
      <c r="W61" s="12">
        <v>47249.03</v>
      </c>
      <c r="X61" s="12">
        <v>0</v>
      </c>
      <c r="Y61" s="12">
        <v>780.63169000000005</v>
      </c>
      <c r="Z61" s="12">
        <v>0</v>
      </c>
      <c r="AA61" s="12">
        <v>0</v>
      </c>
      <c r="AB61" s="12">
        <v>780.63169000000005</v>
      </c>
      <c r="AC61" s="12">
        <v>0</v>
      </c>
      <c r="AD61" s="24">
        <v>59861.561690000002</v>
      </c>
      <c r="AE61" s="24">
        <v>0</v>
      </c>
      <c r="AF61" s="24">
        <v>11831.9</v>
      </c>
      <c r="AG61" s="24">
        <v>48029.661690000001</v>
      </c>
      <c r="AH61" s="24">
        <v>0</v>
      </c>
      <c r="AI61" s="24">
        <v>66399.750329999995</v>
      </c>
      <c r="AJ61" s="24">
        <v>0</v>
      </c>
      <c r="AK61" s="24">
        <v>17089.5</v>
      </c>
      <c r="AL61" s="24">
        <v>49310.250330000003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66399.750329999995</v>
      </c>
      <c r="AT61" s="24">
        <v>0</v>
      </c>
      <c r="AU61" s="24">
        <v>17089.5</v>
      </c>
      <c r="AV61" s="24">
        <v>49310.250330000003</v>
      </c>
      <c r="AW61" s="24">
        <v>0</v>
      </c>
      <c r="AX61" s="24">
        <v>56435.040220000003</v>
      </c>
      <c r="AY61" s="24">
        <v>0</v>
      </c>
      <c r="AZ61" s="24">
        <v>17024.599999999999</v>
      </c>
      <c r="BA61" s="24">
        <v>39410.440219999997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56435.040220000003</v>
      </c>
      <c r="BI61" s="13">
        <v>0</v>
      </c>
      <c r="BJ61" s="14">
        <v>17024.599999999999</v>
      </c>
      <c r="BK61" s="14">
        <v>39410.440219999997</v>
      </c>
      <c r="BL61" s="15">
        <v>0</v>
      </c>
    </row>
    <row r="62" spans="1:64" ht="15.75" x14ac:dyDescent="0.25">
      <c r="A62" s="16" t="s">
        <v>106</v>
      </c>
      <c r="B62" s="17" t="s">
        <v>107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/>
      <c r="R62" s="17"/>
      <c r="S62" s="17"/>
      <c r="T62" s="19">
        <v>55174.83</v>
      </c>
      <c r="U62" s="19">
        <v>0</v>
      </c>
      <c r="V62" s="19">
        <v>11831.9</v>
      </c>
      <c r="W62" s="19">
        <v>43342.93</v>
      </c>
      <c r="X62" s="19">
        <v>0</v>
      </c>
      <c r="Y62" s="19">
        <v>780.63169000000005</v>
      </c>
      <c r="Z62" s="19">
        <v>0</v>
      </c>
      <c r="AA62" s="19">
        <v>0</v>
      </c>
      <c r="AB62" s="19">
        <v>780.63169000000005</v>
      </c>
      <c r="AC62" s="19">
        <v>0</v>
      </c>
      <c r="AD62" s="25">
        <v>55955.461689999996</v>
      </c>
      <c r="AE62" s="25">
        <v>0</v>
      </c>
      <c r="AF62" s="25">
        <v>11831.9</v>
      </c>
      <c r="AG62" s="25">
        <v>44123.561690000002</v>
      </c>
      <c r="AH62" s="25">
        <v>0</v>
      </c>
      <c r="AI62" s="25">
        <v>65028.463329999999</v>
      </c>
      <c r="AJ62" s="25">
        <v>0</v>
      </c>
      <c r="AK62" s="25">
        <v>17089.5</v>
      </c>
      <c r="AL62" s="25">
        <v>47938.963329999999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65028.463329999999</v>
      </c>
      <c r="AT62" s="25">
        <v>0</v>
      </c>
      <c r="AU62" s="25">
        <v>17089.5</v>
      </c>
      <c r="AV62" s="25">
        <v>47938.963329999999</v>
      </c>
      <c r="AW62" s="25">
        <v>0</v>
      </c>
      <c r="AX62" s="25">
        <v>54606.730219999998</v>
      </c>
      <c r="AY62" s="25">
        <v>0</v>
      </c>
      <c r="AZ62" s="25">
        <v>17024.599999999999</v>
      </c>
      <c r="BA62" s="25">
        <v>37582.130219999999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54606.730219999998</v>
      </c>
      <c r="BI62" s="20">
        <v>0</v>
      </c>
      <c r="BJ62" s="21">
        <v>17024.599999999999</v>
      </c>
      <c r="BK62" s="21">
        <v>37582.130219999999</v>
      </c>
      <c r="BL62" s="22">
        <v>0</v>
      </c>
    </row>
    <row r="63" spans="1:64" ht="15.75" x14ac:dyDescent="0.25">
      <c r="A63" s="16" t="s">
        <v>108</v>
      </c>
      <c r="B63" s="17" t="s">
        <v>109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/>
      <c r="R63" s="17"/>
      <c r="S63" s="17"/>
      <c r="T63" s="19">
        <v>55174.83</v>
      </c>
      <c r="U63" s="19">
        <v>0</v>
      </c>
      <c r="V63" s="19">
        <v>11831.9</v>
      </c>
      <c r="W63" s="19">
        <v>43342.93</v>
      </c>
      <c r="X63" s="19">
        <v>0</v>
      </c>
      <c r="Y63" s="19">
        <v>780.63169000000005</v>
      </c>
      <c r="Z63" s="19">
        <v>0</v>
      </c>
      <c r="AA63" s="19">
        <v>0</v>
      </c>
      <c r="AB63" s="19">
        <v>780.63169000000005</v>
      </c>
      <c r="AC63" s="19">
        <v>0</v>
      </c>
      <c r="AD63" s="25">
        <v>55955.461689999996</v>
      </c>
      <c r="AE63" s="25">
        <v>0</v>
      </c>
      <c r="AF63" s="25">
        <v>11831.9</v>
      </c>
      <c r="AG63" s="25">
        <v>44123.561690000002</v>
      </c>
      <c r="AH63" s="25">
        <v>0</v>
      </c>
      <c r="AI63" s="25">
        <v>65028.463329999999</v>
      </c>
      <c r="AJ63" s="25">
        <v>0</v>
      </c>
      <c r="AK63" s="25">
        <v>17089.5</v>
      </c>
      <c r="AL63" s="25">
        <v>47938.963329999999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65028.463329999999</v>
      </c>
      <c r="AT63" s="25">
        <v>0</v>
      </c>
      <c r="AU63" s="25">
        <v>17089.5</v>
      </c>
      <c r="AV63" s="25">
        <v>47938.963329999999</v>
      </c>
      <c r="AW63" s="25">
        <v>0</v>
      </c>
      <c r="AX63" s="25">
        <v>54606.730219999998</v>
      </c>
      <c r="AY63" s="25">
        <v>0</v>
      </c>
      <c r="AZ63" s="25">
        <v>17024.599999999999</v>
      </c>
      <c r="BA63" s="25">
        <v>37582.130219999999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54606.730219999998</v>
      </c>
      <c r="BI63" s="20">
        <v>0</v>
      </c>
      <c r="BJ63" s="21">
        <v>17024.599999999999</v>
      </c>
      <c r="BK63" s="21">
        <v>37582.130219999999</v>
      </c>
      <c r="BL63" s="22">
        <v>0</v>
      </c>
    </row>
    <row r="64" spans="1:64" ht="15.75" x14ac:dyDescent="0.25">
      <c r="A64" s="16" t="s">
        <v>110</v>
      </c>
      <c r="B64" s="17" t="s">
        <v>111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  <c r="R64" s="17"/>
      <c r="S64" s="17"/>
      <c r="T64" s="19">
        <v>38091.85</v>
      </c>
      <c r="U64" s="19">
        <v>0</v>
      </c>
      <c r="V64" s="19">
        <v>0</v>
      </c>
      <c r="W64" s="19">
        <v>38091.85</v>
      </c>
      <c r="X64" s="19">
        <v>0</v>
      </c>
      <c r="Y64" s="19">
        <v>780.63169000000005</v>
      </c>
      <c r="Z64" s="19">
        <v>0</v>
      </c>
      <c r="AA64" s="19">
        <v>0</v>
      </c>
      <c r="AB64" s="19">
        <v>780.63169000000005</v>
      </c>
      <c r="AC64" s="19">
        <v>0</v>
      </c>
      <c r="AD64" s="25">
        <v>38872.481690000001</v>
      </c>
      <c r="AE64" s="25">
        <v>0</v>
      </c>
      <c r="AF64" s="25">
        <v>0</v>
      </c>
      <c r="AG64" s="25">
        <v>38872.481690000001</v>
      </c>
      <c r="AH64" s="25">
        <v>0</v>
      </c>
      <c r="AI64" s="25">
        <v>39760.129999999997</v>
      </c>
      <c r="AJ64" s="25">
        <v>0</v>
      </c>
      <c r="AK64" s="25">
        <v>0</v>
      </c>
      <c r="AL64" s="25">
        <v>39760.129999999997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39760.129999999997</v>
      </c>
      <c r="AT64" s="25">
        <v>0</v>
      </c>
      <c r="AU64" s="25">
        <v>0</v>
      </c>
      <c r="AV64" s="25">
        <v>39760.129999999997</v>
      </c>
      <c r="AW64" s="25">
        <v>0</v>
      </c>
      <c r="AX64" s="25">
        <v>35690.508000000002</v>
      </c>
      <c r="AY64" s="25">
        <v>0</v>
      </c>
      <c r="AZ64" s="25">
        <v>0</v>
      </c>
      <c r="BA64" s="25">
        <v>35690.508000000002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35690.508000000002</v>
      </c>
      <c r="BI64" s="20">
        <v>0</v>
      </c>
      <c r="BJ64" s="21">
        <v>0</v>
      </c>
      <c r="BK64" s="21">
        <v>35690.508000000002</v>
      </c>
      <c r="BL64" s="22">
        <v>0</v>
      </c>
    </row>
    <row r="65" spans="1:64" ht="31.5" x14ac:dyDescent="0.25">
      <c r="A65" s="16" t="s">
        <v>42</v>
      </c>
      <c r="B65" s="17" t="s">
        <v>111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 t="s">
        <v>43</v>
      </c>
      <c r="R65" s="17"/>
      <c r="S65" s="17"/>
      <c r="T65" s="19">
        <v>32828.76</v>
      </c>
      <c r="U65" s="19">
        <v>0</v>
      </c>
      <c r="V65" s="19">
        <v>0</v>
      </c>
      <c r="W65" s="19">
        <v>32828.76</v>
      </c>
      <c r="X65" s="19">
        <v>0</v>
      </c>
      <c r="Y65" s="19">
        <v>780.63169000000005</v>
      </c>
      <c r="Z65" s="19">
        <v>0</v>
      </c>
      <c r="AA65" s="19">
        <v>0</v>
      </c>
      <c r="AB65" s="19">
        <v>780.63169000000005</v>
      </c>
      <c r="AC65" s="19">
        <v>0</v>
      </c>
      <c r="AD65" s="25">
        <v>33609.391689999997</v>
      </c>
      <c r="AE65" s="25">
        <v>0</v>
      </c>
      <c r="AF65" s="25">
        <v>0</v>
      </c>
      <c r="AG65" s="25">
        <v>33609.391689999997</v>
      </c>
      <c r="AH65" s="25">
        <v>0</v>
      </c>
      <c r="AI65" s="25">
        <v>34856.76</v>
      </c>
      <c r="AJ65" s="25">
        <v>0</v>
      </c>
      <c r="AK65" s="25">
        <v>0</v>
      </c>
      <c r="AL65" s="25">
        <v>34856.76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34856.76</v>
      </c>
      <c r="AT65" s="25">
        <v>0</v>
      </c>
      <c r="AU65" s="25">
        <v>0</v>
      </c>
      <c r="AV65" s="25">
        <v>34856.76</v>
      </c>
      <c r="AW65" s="25">
        <v>0</v>
      </c>
      <c r="AX65" s="25">
        <v>30787.137999999999</v>
      </c>
      <c r="AY65" s="25">
        <v>0</v>
      </c>
      <c r="AZ65" s="25">
        <v>0</v>
      </c>
      <c r="BA65" s="25">
        <v>30787.137999999999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30787.137999999999</v>
      </c>
      <c r="BI65" s="20">
        <v>0</v>
      </c>
      <c r="BJ65" s="21">
        <v>0</v>
      </c>
      <c r="BK65" s="21">
        <v>30787.137999999999</v>
      </c>
      <c r="BL65" s="22">
        <v>0</v>
      </c>
    </row>
    <row r="66" spans="1:64" ht="31.5" x14ac:dyDescent="0.25">
      <c r="A66" s="16" t="s">
        <v>58</v>
      </c>
      <c r="B66" s="17" t="s">
        <v>111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 t="s">
        <v>59</v>
      </c>
      <c r="R66" s="17"/>
      <c r="S66" s="17"/>
      <c r="T66" s="19">
        <v>5263.09</v>
      </c>
      <c r="U66" s="19">
        <v>0</v>
      </c>
      <c r="V66" s="19">
        <v>0</v>
      </c>
      <c r="W66" s="19">
        <v>5263.09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25">
        <v>5263.09</v>
      </c>
      <c r="AE66" s="25">
        <v>0</v>
      </c>
      <c r="AF66" s="25">
        <v>0</v>
      </c>
      <c r="AG66" s="25">
        <v>5263.09</v>
      </c>
      <c r="AH66" s="25">
        <v>0</v>
      </c>
      <c r="AI66" s="25">
        <v>4903.37</v>
      </c>
      <c r="AJ66" s="25">
        <v>0</v>
      </c>
      <c r="AK66" s="25">
        <v>0</v>
      </c>
      <c r="AL66" s="25">
        <v>4903.37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4903.37</v>
      </c>
      <c r="AT66" s="25">
        <v>0</v>
      </c>
      <c r="AU66" s="25">
        <v>0</v>
      </c>
      <c r="AV66" s="25">
        <v>4903.37</v>
      </c>
      <c r="AW66" s="25">
        <v>0</v>
      </c>
      <c r="AX66" s="25">
        <v>4903.37</v>
      </c>
      <c r="AY66" s="25">
        <v>0</v>
      </c>
      <c r="AZ66" s="25">
        <v>0</v>
      </c>
      <c r="BA66" s="25">
        <v>4903.37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4903.37</v>
      </c>
      <c r="BI66" s="20">
        <v>0</v>
      </c>
      <c r="BJ66" s="21">
        <v>0</v>
      </c>
      <c r="BK66" s="21">
        <v>4903.37</v>
      </c>
      <c r="BL66" s="22">
        <v>0</v>
      </c>
    </row>
    <row r="67" spans="1:64" ht="15.75" x14ac:dyDescent="0.25">
      <c r="A67" s="16" t="s">
        <v>112</v>
      </c>
      <c r="B67" s="17" t="s">
        <v>113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  <c r="R67" s="17"/>
      <c r="S67" s="17"/>
      <c r="T67" s="19">
        <v>230</v>
      </c>
      <c r="U67" s="19">
        <v>0</v>
      </c>
      <c r="V67" s="19">
        <v>0</v>
      </c>
      <c r="W67" s="19">
        <v>230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25">
        <v>230</v>
      </c>
      <c r="AE67" s="25">
        <v>0</v>
      </c>
      <c r="AF67" s="25">
        <v>0</v>
      </c>
      <c r="AG67" s="25">
        <v>230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0">
        <v>0</v>
      </c>
      <c r="BJ67" s="21">
        <v>0</v>
      </c>
      <c r="BK67" s="21">
        <v>0</v>
      </c>
      <c r="BL67" s="22">
        <v>0</v>
      </c>
    </row>
    <row r="68" spans="1:64" ht="31.5" x14ac:dyDescent="0.25">
      <c r="A68" s="16" t="s">
        <v>42</v>
      </c>
      <c r="B68" s="17" t="s">
        <v>113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 t="s">
        <v>43</v>
      </c>
      <c r="R68" s="17"/>
      <c r="S68" s="17"/>
      <c r="T68" s="19">
        <v>230</v>
      </c>
      <c r="U68" s="19">
        <v>0</v>
      </c>
      <c r="V68" s="19">
        <v>0</v>
      </c>
      <c r="W68" s="19">
        <v>230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25">
        <v>230</v>
      </c>
      <c r="AE68" s="25">
        <v>0</v>
      </c>
      <c r="AF68" s="25">
        <v>0</v>
      </c>
      <c r="AG68" s="25">
        <v>230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0">
        <v>0</v>
      </c>
      <c r="BJ68" s="21">
        <v>0</v>
      </c>
      <c r="BK68" s="21">
        <v>0</v>
      </c>
      <c r="BL68" s="22">
        <v>0</v>
      </c>
    </row>
    <row r="69" spans="1:64" ht="15.75" x14ac:dyDescent="0.25">
      <c r="A69" s="16" t="s">
        <v>40</v>
      </c>
      <c r="B69" s="17" t="s">
        <v>114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8"/>
      <c r="R69" s="17"/>
      <c r="S69" s="17"/>
      <c r="T69" s="19">
        <v>3557.31</v>
      </c>
      <c r="U69" s="19">
        <v>0</v>
      </c>
      <c r="V69" s="19">
        <v>0</v>
      </c>
      <c r="W69" s="19">
        <v>3557.31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25">
        <v>3557.31</v>
      </c>
      <c r="AE69" s="25">
        <v>0</v>
      </c>
      <c r="AF69" s="25">
        <v>0</v>
      </c>
      <c r="AG69" s="25">
        <v>3557.31</v>
      </c>
      <c r="AH69" s="25">
        <v>0</v>
      </c>
      <c r="AI69" s="25">
        <v>6280</v>
      </c>
      <c r="AJ69" s="25">
        <v>0</v>
      </c>
      <c r="AK69" s="25">
        <v>0</v>
      </c>
      <c r="AL69" s="25">
        <v>6280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6280</v>
      </c>
      <c r="AT69" s="25">
        <v>0</v>
      </c>
      <c r="AU69" s="25">
        <v>0</v>
      </c>
      <c r="AV69" s="25">
        <v>6280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0">
        <v>0</v>
      </c>
      <c r="BJ69" s="21">
        <v>0</v>
      </c>
      <c r="BK69" s="21">
        <v>0</v>
      </c>
      <c r="BL69" s="22">
        <v>0</v>
      </c>
    </row>
    <row r="70" spans="1:64" ht="31.5" x14ac:dyDescent="0.25">
      <c r="A70" s="16" t="s">
        <v>42</v>
      </c>
      <c r="B70" s="17" t="s">
        <v>114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 t="s">
        <v>43</v>
      </c>
      <c r="R70" s="17"/>
      <c r="S70" s="17"/>
      <c r="T70" s="19">
        <v>3557.31</v>
      </c>
      <c r="U70" s="19">
        <v>0</v>
      </c>
      <c r="V70" s="19">
        <v>0</v>
      </c>
      <c r="W70" s="19">
        <v>3557.31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25">
        <v>3557.31</v>
      </c>
      <c r="AE70" s="25">
        <v>0</v>
      </c>
      <c r="AF70" s="25">
        <v>0</v>
      </c>
      <c r="AG70" s="25">
        <v>3557.31</v>
      </c>
      <c r="AH70" s="25">
        <v>0</v>
      </c>
      <c r="AI70" s="25">
        <v>6280</v>
      </c>
      <c r="AJ70" s="25">
        <v>0</v>
      </c>
      <c r="AK70" s="25">
        <v>0</v>
      </c>
      <c r="AL70" s="25">
        <v>6280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6280</v>
      </c>
      <c r="AT70" s="25">
        <v>0</v>
      </c>
      <c r="AU70" s="25">
        <v>0</v>
      </c>
      <c r="AV70" s="25">
        <v>6280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0">
        <v>0</v>
      </c>
      <c r="BJ70" s="21">
        <v>0</v>
      </c>
      <c r="BK70" s="21">
        <v>0</v>
      </c>
      <c r="BL70" s="22">
        <v>0</v>
      </c>
    </row>
    <row r="71" spans="1:64" ht="47.25" x14ac:dyDescent="0.25">
      <c r="A71" s="16" t="s">
        <v>115</v>
      </c>
      <c r="B71" s="17" t="s">
        <v>116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/>
      <c r="R71" s="17"/>
      <c r="S71" s="17"/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13295.67</v>
      </c>
      <c r="Z71" s="19">
        <v>0</v>
      </c>
      <c r="AA71" s="19">
        <v>11831.9</v>
      </c>
      <c r="AB71" s="19">
        <v>1463.77</v>
      </c>
      <c r="AC71" s="19">
        <v>0</v>
      </c>
      <c r="AD71" s="25">
        <v>13295.67</v>
      </c>
      <c r="AE71" s="25">
        <v>0</v>
      </c>
      <c r="AF71" s="25">
        <v>11831.9</v>
      </c>
      <c r="AG71" s="25">
        <v>1463.77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18988.333330000001</v>
      </c>
      <c r="AO71" s="25">
        <v>0</v>
      </c>
      <c r="AP71" s="25">
        <v>17089.5</v>
      </c>
      <c r="AQ71" s="25">
        <v>1898.8333299999999</v>
      </c>
      <c r="AR71" s="25">
        <v>0</v>
      </c>
      <c r="AS71" s="25">
        <v>18988.333330000001</v>
      </c>
      <c r="AT71" s="25">
        <v>0</v>
      </c>
      <c r="AU71" s="25">
        <v>17089.5</v>
      </c>
      <c r="AV71" s="25">
        <v>1898.8333299999999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18916.22222</v>
      </c>
      <c r="BD71" s="25">
        <v>0</v>
      </c>
      <c r="BE71" s="25">
        <v>17024.599999999999</v>
      </c>
      <c r="BF71" s="25">
        <v>1891.62222</v>
      </c>
      <c r="BG71" s="25">
        <v>0</v>
      </c>
      <c r="BH71" s="25">
        <v>18916.22222</v>
      </c>
      <c r="BI71" s="20">
        <v>0</v>
      </c>
      <c r="BJ71" s="21">
        <v>17024.599999999999</v>
      </c>
      <c r="BK71" s="21">
        <v>1891.62222</v>
      </c>
      <c r="BL71" s="22">
        <v>0</v>
      </c>
    </row>
    <row r="72" spans="1:64" ht="31.5" x14ac:dyDescent="0.25">
      <c r="A72" s="16" t="s">
        <v>42</v>
      </c>
      <c r="B72" s="17" t="s">
        <v>116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 t="s">
        <v>43</v>
      </c>
      <c r="R72" s="17"/>
      <c r="S72" s="17"/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13146.5556</v>
      </c>
      <c r="Z72" s="19">
        <v>0</v>
      </c>
      <c r="AA72" s="19">
        <v>11831.9</v>
      </c>
      <c r="AB72" s="19">
        <v>1314.6556</v>
      </c>
      <c r="AC72" s="19">
        <v>0</v>
      </c>
      <c r="AD72" s="25">
        <f>13146.5556-0.00001</f>
        <v>13146.55559</v>
      </c>
      <c r="AE72" s="25">
        <v>0</v>
      </c>
      <c r="AF72" s="25">
        <v>11831.9</v>
      </c>
      <c r="AG72" s="25">
        <v>1314.6556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7757</v>
      </c>
      <c r="AO72" s="25">
        <v>0</v>
      </c>
      <c r="AP72" s="25">
        <v>6981.3</v>
      </c>
      <c r="AQ72" s="25">
        <v>775.7</v>
      </c>
      <c r="AR72" s="25">
        <v>0</v>
      </c>
      <c r="AS72" s="25">
        <f>7757-7757</f>
        <v>0</v>
      </c>
      <c r="AT72" s="25">
        <v>0</v>
      </c>
      <c r="AU72" s="25">
        <v>6981.3</v>
      </c>
      <c r="AV72" s="25">
        <v>775.7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0">
        <v>0</v>
      </c>
      <c r="BJ72" s="21">
        <v>0</v>
      </c>
      <c r="BK72" s="21">
        <v>0</v>
      </c>
      <c r="BL72" s="22">
        <v>0</v>
      </c>
    </row>
    <row r="73" spans="1:64" ht="15.75" x14ac:dyDescent="0.25">
      <c r="A73" s="16" t="s">
        <v>64</v>
      </c>
      <c r="B73" s="17" t="s">
        <v>116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 t="s">
        <v>65</v>
      </c>
      <c r="R73" s="17"/>
      <c r="S73" s="17"/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149.11439999999999</v>
      </c>
      <c r="Z73" s="19">
        <v>0</v>
      </c>
      <c r="AA73" s="19">
        <v>0</v>
      </c>
      <c r="AB73" s="19">
        <v>149.11439999999999</v>
      </c>
      <c r="AC73" s="19">
        <v>0</v>
      </c>
      <c r="AD73" s="25">
        <f>149.1144+0.00001</f>
        <v>149.11440999999999</v>
      </c>
      <c r="AE73" s="25">
        <v>0</v>
      </c>
      <c r="AF73" s="25">
        <v>0</v>
      </c>
      <c r="AG73" s="25">
        <v>149.11439999999999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11231.333329999999</v>
      </c>
      <c r="AO73" s="25">
        <v>0</v>
      </c>
      <c r="AP73" s="25">
        <v>10108.200000000001</v>
      </c>
      <c r="AQ73" s="25">
        <v>1123.1333299999999</v>
      </c>
      <c r="AR73" s="25">
        <v>0</v>
      </c>
      <c r="AS73" s="25">
        <f>11231.33333+7757</f>
        <v>18988.333330000001</v>
      </c>
      <c r="AT73" s="25">
        <v>0</v>
      </c>
      <c r="AU73" s="25">
        <v>10108.200000000001</v>
      </c>
      <c r="AV73" s="25">
        <v>1123.1333299999999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v>0</v>
      </c>
      <c r="BC73" s="25">
        <v>18916.22222</v>
      </c>
      <c r="BD73" s="25">
        <v>0</v>
      </c>
      <c r="BE73" s="25">
        <v>17024.599999999999</v>
      </c>
      <c r="BF73" s="25">
        <v>1891.62222</v>
      </c>
      <c r="BG73" s="25">
        <v>0</v>
      </c>
      <c r="BH73" s="25">
        <v>18916.22222</v>
      </c>
      <c r="BI73" s="20">
        <v>0</v>
      </c>
      <c r="BJ73" s="21">
        <v>17024.599999999999</v>
      </c>
      <c r="BK73" s="21">
        <v>1891.62222</v>
      </c>
      <c r="BL73" s="22">
        <v>0</v>
      </c>
    </row>
    <row r="74" spans="1:64" ht="15.75" x14ac:dyDescent="0.25">
      <c r="A74" s="16" t="s">
        <v>117</v>
      </c>
      <c r="B74" s="17" t="s">
        <v>118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/>
      <c r="R74" s="17"/>
      <c r="S74" s="17"/>
      <c r="T74" s="19">
        <v>3906.1</v>
      </c>
      <c r="U74" s="19">
        <v>0</v>
      </c>
      <c r="V74" s="19">
        <v>0</v>
      </c>
      <c r="W74" s="19">
        <v>3906.1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25">
        <v>3906.1</v>
      </c>
      <c r="AE74" s="25">
        <v>0</v>
      </c>
      <c r="AF74" s="25">
        <v>0</v>
      </c>
      <c r="AG74" s="25">
        <v>3906.1</v>
      </c>
      <c r="AH74" s="25">
        <v>0</v>
      </c>
      <c r="AI74" s="25">
        <v>1371.287</v>
      </c>
      <c r="AJ74" s="25">
        <v>0</v>
      </c>
      <c r="AK74" s="25">
        <v>0</v>
      </c>
      <c r="AL74" s="25">
        <v>1371.287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1371.287</v>
      </c>
      <c r="AT74" s="25">
        <v>0</v>
      </c>
      <c r="AU74" s="25">
        <v>0</v>
      </c>
      <c r="AV74" s="25">
        <v>1371.287</v>
      </c>
      <c r="AW74" s="25">
        <v>0</v>
      </c>
      <c r="AX74" s="25">
        <v>1828.31</v>
      </c>
      <c r="AY74" s="25">
        <v>0</v>
      </c>
      <c r="AZ74" s="25">
        <v>0</v>
      </c>
      <c r="BA74" s="25">
        <v>1828.31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1828.31</v>
      </c>
      <c r="BI74" s="20">
        <v>0</v>
      </c>
      <c r="BJ74" s="21">
        <v>0</v>
      </c>
      <c r="BK74" s="21">
        <v>1828.31</v>
      </c>
      <c r="BL74" s="22">
        <v>0</v>
      </c>
    </row>
    <row r="75" spans="1:64" ht="15.75" x14ac:dyDescent="0.25">
      <c r="A75" s="16" t="s">
        <v>119</v>
      </c>
      <c r="B75" s="17" t="s">
        <v>120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/>
      <c r="R75" s="17"/>
      <c r="S75" s="17"/>
      <c r="T75" s="19">
        <v>3906.1</v>
      </c>
      <c r="U75" s="19">
        <v>0</v>
      </c>
      <c r="V75" s="19">
        <v>0</v>
      </c>
      <c r="W75" s="19">
        <v>3906.1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25">
        <v>3906.1</v>
      </c>
      <c r="AE75" s="25">
        <v>0</v>
      </c>
      <c r="AF75" s="25">
        <v>0</v>
      </c>
      <c r="AG75" s="25">
        <v>3906.1</v>
      </c>
      <c r="AH75" s="25">
        <v>0</v>
      </c>
      <c r="AI75" s="25">
        <v>1371.287</v>
      </c>
      <c r="AJ75" s="25">
        <v>0</v>
      </c>
      <c r="AK75" s="25">
        <v>0</v>
      </c>
      <c r="AL75" s="25">
        <v>1371.287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1371.287</v>
      </c>
      <c r="AT75" s="25">
        <v>0</v>
      </c>
      <c r="AU75" s="25">
        <v>0</v>
      </c>
      <c r="AV75" s="25">
        <v>1371.287</v>
      </c>
      <c r="AW75" s="25">
        <v>0</v>
      </c>
      <c r="AX75" s="25">
        <v>1828.31</v>
      </c>
      <c r="AY75" s="25">
        <v>0</v>
      </c>
      <c r="AZ75" s="25">
        <v>0</v>
      </c>
      <c r="BA75" s="25">
        <v>1828.31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1828.31</v>
      </c>
      <c r="BI75" s="20">
        <v>0</v>
      </c>
      <c r="BJ75" s="21">
        <v>0</v>
      </c>
      <c r="BK75" s="21">
        <v>1828.31</v>
      </c>
      <c r="BL75" s="22">
        <v>0</v>
      </c>
    </row>
    <row r="76" spans="1:64" ht="15.75" x14ac:dyDescent="0.25">
      <c r="A76" s="16" t="s">
        <v>121</v>
      </c>
      <c r="B76" s="17" t="s">
        <v>122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/>
      <c r="R76" s="17"/>
      <c r="S76" s="17"/>
      <c r="T76" s="19">
        <v>3906.1</v>
      </c>
      <c r="U76" s="19">
        <v>0</v>
      </c>
      <c r="V76" s="19">
        <v>0</v>
      </c>
      <c r="W76" s="19">
        <v>3906.1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25">
        <v>3906.1</v>
      </c>
      <c r="AE76" s="25">
        <v>0</v>
      </c>
      <c r="AF76" s="25">
        <v>0</v>
      </c>
      <c r="AG76" s="25">
        <v>3906.1</v>
      </c>
      <c r="AH76" s="25">
        <v>0</v>
      </c>
      <c r="AI76" s="25">
        <v>1371.287</v>
      </c>
      <c r="AJ76" s="25">
        <v>0</v>
      </c>
      <c r="AK76" s="25">
        <v>0</v>
      </c>
      <c r="AL76" s="25">
        <v>1371.287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1371.287</v>
      </c>
      <c r="AT76" s="25">
        <v>0</v>
      </c>
      <c r="AU76" s="25">
        <v>0</v>
      </c>
      <c r="AV76" s="25">
        <v>1371.287</v>
      </c>
      <c r="AW76" s="25">
        <v>0</v>
      </c>
      <c r="AX76" s="25">
        <v>1828.31</v>
      </c>
      <c r="AY76" s="25">
        <v>0</v>
      </c>
      <c r="AZ76" s="25">
        <v>0</v>
      </c>
      <c r="BA76" s="25">
        <v>1828.31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1828.31</v>
      </c>
      <c r="BI76" s="20">
        <v>0</v>
      </c>
      <c r="BJ76" s="21">
        <v>0</v>
      </c>
      <c r="BK76" s="21">
        <v>1828.31</v>
      </c>
      <c r="BL76" s="22">
        <v>0</v>
      </c>
    </row>
    <row r="77" spans="1:64" ht="31.5" x14ac:dyDescent="0.25">
      <c r="A77" s="16" t="s">
        <v>42</v>
      </c>
      <c r="B77" s="17" t="s">
        <v>122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s">
        <v>43</v>
      </c>
      <c r="R77" s="17"/>
      <c r="S77" s="17"/>
      <c r="T77" s="19">
        <v>3906.1</v>
      </c>
      <c r="U77" s="19">
        <v>0</v>
      </c>
      <c r="V77" s="19">
        <v>0</v>
      </c>
      <c r="W77" s="19">
        <v>3906.1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25">
        <v>3906.1</v>
      </c>
      <c r="AE77" s="25">
        <v>0</v>
      </c>
      <c r="AF77" s="25">
        <v>0</v>
      </c>
      <c r="AG77" s="25">
        <v>3906.1</v>
      </c>
      <c r="AH77" s="25">
        <v>0</v>
      </c>
      <c r="AI77" s="25">
        <v>1371.287</v>
      </c>
      <c r="AJ77" s="25">
        <v>0</v>
      </c>
      <c r="AK77" s="25">
        <v>0</v>
      </c>
      <c r="AL77" s="25">
        <v>1371.287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1371.287</v>
      </c>
      <c r="AT77" s="25">
        <v>0</v>
      </c>
      <c r="AU77" s="25">
        <v>0</v>
      </c>
      <c r="AV77" s="25">
        <v>1371.287</v>
      </c>
      <c r="AW77" s="25">
        <v>0</v>
      </c>
      <c r="AX77" s="25">
        <v>1828.31</v>
      </c>
      <c r="AY77" s="25">
        <v>0</v>
      </c>
      <c r="AZ77" s="25">
        <v>0</v>
      </c>
      <c r="BA77" s="25">
        <v>1828.31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1828.31</v>
      </c>
      <c r="BI77" s="20">
        <v>0</v>
      </c>
      <c r="BJ77" s="21">
        <v>0</v>
      </c>
      <c r="BK77" s="21">
        <v>1828.31</v>
      </c>
      <c r="BL77" s="22">
        <v>0</v>
      </c>
    </row>
    <row r="78" spans="1:64" ht="31.5" x14ac:dyDescent="0.25">
      <c r="A78" s="10" t="s">
        <v>123</v>
      </c>
      <c r="B78" s="11" t="s">
        <v>124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/>
      <c r="R78" s="11"/>
      <c r="S78" s="11"/>
      <c r="T78" s="12">
        <v>9060.4</v>
      </c>
      <c r="U78" s="12">
        <v>0</v>
      </c>
      <c r="V78" s="12">
        <v>8400.4</v>
      </c>
      <c r="W78" s="12">
        <v>660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24">
        <v>9060.4</v>
      </c>
      <c r="AE78" s="24">
        <v>0</v>
      </c>
      <c r="AF78" s="24">
        <v>8400.4</v>
      </c>
      <c r="AG78" s="24">
        <v>660</v>
      </c>
      <c r="AH78" s="24">
        <v>0</v>
      </c>
      <c r="AI78" s="24">
        <v>8942.7000000000007</v>
      </c>
      <c r="AJ78" s="24">
        <v>0</v>
      </c>
      <c r="AK78" s="24">
        <v>8282.7000000000007</v>
      </c>
      <c r="AL78" s="24">
        <v>660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8942.7000000000007</v>
      </c>
      <c r="AT78" s="24">
        <v>0</v>
      </c>
      <c r="AU78" s="24">
        <v>8282.7000000000007</v>
      </c>
      <c r="AV78" s="24">
        <v>660</v>
      </c>
      <c r="AW78" s="24">
        <v>0</v>
      </c>
      <c r="AX78" s="24">
        <v>8882.7000000000007</v>
      </c>
      <c r="AY78" s="24">
        <v>0</v>
      </c>
      <c r="AZ78" s="24">
        <v>8282.7000000000007</v>
      </c>
      <c r="BA78" s="24">
        <v>600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8882.7000000000007</v>
      </c>
      <c r="BI78" s="13">
        <v>0</v>
      </c>
      <c r="BJ78" s="14">
        <v>8282.7000000000007</v>
      </c>
      <c r="BK78" s="14">
        <v>600</v>
      </c>
      <c r="BL78" s="15">
        <v>0</v>
      </c>
    </row>
    <row r="79" spans="1:64" ht="15.75" x14ac:dyDescent="0.25">
      <c r="A79" s="16" t="s">
        <v>125</v>
      </c>
      <c r="B79" s="17" t="s">
        <v>126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/>
      <c r="R79" s="17"/>
      <c r="S79" s="17"/>
      <c r="T79" s="19">
        <v>600</v>
      </c>
      <c r="U79" s="19">
        <v>0</v>
      </c>
      <c r="V79" s="19">
        <v>0</v>
      </c>
      <c r="W79" s="19">
        <v>600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25">
        <v>600</v>
      </c>
      <c r="AE79" s="25">
        <v>0</v>
      </c>
      <c r="AF79" s="25">
        <v>0</v>
      </c>
      <c r="AG79" s="25">
        <v>600</v>
      </c>
      <c r="AH79" s="25">
        <v>0</v>
      </c>
      <c r="AI79" s="25">
        <v>660</v>
      </c>
      <c r="AJ79" s="25">
        <v>0</v>
      </c>
      <c r="AK79" s="25">
        <v>0</v>
      </c>
      <c r="AL79" s="25">
        <v>660</v>
      </c>
      <c r="AM79" s="25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660</v>
      </c>
      <c r="AT79" s="25">
        <v>0</v>
      </c>
      <c r="AU79" s="25">
        <v>0</v>
      </c>
      <c r="AV79" s="25">
        <v>660</v>
      </c>
      <c r="AW79" s="25">
        <v>0</v>
      </c>
      <c r="AX79" s="25">
        <v>600</v>
      </c>
      <c r="AY79" s="25">
        <v>0</v>
      </c>
      <c r="AZ79" s="25">
        <v>0</v>
      </c>
      <c r="BA79" s="25">
        <v>600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600</v>
      </c>
      <c r="BI79" s="20">
        <v>0</v>
      </c>
      <c r="BJ79" s="21">
        <v>0</v>
      </c>
      <c r="BK79" s="21">
        <v>600</v>
      </c>
      <c r="BL79" s="22">
        <v>0</v>
      </c>
    </row>
    <row r="80" spans="1:64" ht="15.75" x14ac:dyDescent="0.25">
      <c r="A80" s="16" t="s">
        <v>127</v>
      </c>
      <c r="B80" s="17" t="s">
        <v>128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/>
      <c r="R80" s="17"/>
      <c r="S80" s="17"/>
      <c r="T80" s="19">
        <v>600</v>
      </c>
      <c r="U80" s="19">
        <v>0</v>
      </c>
      <c r="V80" s="19">
        <v>0</v>
      </c>
      <c r="W80" s="19">
        <v>600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25">
        <v>600</v>
      </c>
      <c r="AE80" s="25">
        <v>0</v>
      </c>
      <c r="AF80" s="25">
        <v>0</v>
      </c>
      <c r="AG80" s="25">
        <v>600</v>
      </c>
      <c r="AH80" s="25">
        <v>0</v>
      </c>
      <c r="AI80" s="25">
        <v>660</v>
      </c>
      <c r="AJ80" s="25">
        <v>0</v>
      </c>
      <c r="AK80" s="25">
        <v>0</v>
      </c>
      <c r="AL80" s="25">
        <v>660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660</v>
      </c>
      <c r="AT80" s="25">
        <v>0</v>
      </c>
      <c r="AU80" s="25">
        <v>0</v>
      </c>
      <c r="AV80" s="25">
        <v>660</v>
      </c>
      <c r="AW80" s="25">
        <v>0</v>
      </c>
      <c r="AX80" s="25">
        <v>600</v>
      </c>
      <c r="AY80" s="25">
        <v>0</v>
      </c>
      <c r="AZ80" s="25">
        <v>0</v>
      </c>
      <c r="BA80" s="25">
        <v>600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600</v>
      </c>
      <c r="BI80" s="20">
        <v>0</v>
      </c>
      <c r="BJ80" s="21">
        <v>0</v>
      </c>
      <c r="BK80" s="21">
        <v>600</v>
      </c>
      <c r="BL80" s="22">
        <v>0</v>
      </c>
    </row>
    <row r="81" spans="1:64" ht="63" x14ac:dyDescent="0.25">
      <c r="A81" s="23" t="s">
        <v>129</v>
      </c>
      <c r="B81" s="17" t="s">
        <v>130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17"/>
      <c r="S81" s="17"/>
      <c r="T81" s="19">
        <v>600</v>
      </c>
      <c r="U81" s="19">
        <v>0</v>
      </c>
      <c r="V81" s="19">
        <v>0</v>
      </c>
      <c r="W81" s="19">
        <v>600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25">
        <v>600</v>
      </c>
      <c r="AE81" s="25">
        <v>0</v>
      </c>
      <c r="AF81" s="25">
        <v>0</v>
      </c>
      <c r="AG81" s="25">
        <v>600</v>
      </c>
      <c r="AH81" s="25">
        <v>0</v>
      </c>
      <c r="AI81" s="25">
        <v>660</v>
      </c>
      <c r="AJ81" s="25">
        <v>0</v>
      </c>
      <c r="AK81" s="25">
        <v>0</v>
      </c>
      <c r="AL81" s="25">
        <v>660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660</v>
      </c>
      <c r="AT81" s="25">
        <v>0</v>
      </c>
      <c r="AU81" s="25">
        <v>0</v>
      </c>
      <c r="AV81" s="25">
        <v>660</v>
      </c>
      <c r="AW81" s="25">
        <v>0</v>
      </c>
      <c r="AX81" s="25">
        <v>600</v>
      </c>
      <c r="AY81" s="25">
        <v>0</v>
      </c>
      <c r="AZ81" s="25">
        <v>0</v>
      </c>
      <c r="BA81" s="25">
        <v>600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600</v>
      </c>
      <c r="BI81" s="20">
        <v>0</v>
      </c>
      <c r="BJ81" s="21">
        <v>0</v>
      </c>
      <c r="BK81" s="21">
        <v>600</v>
      </c>
      <c r="BL81" s="22">
        <v>0</v>
      </c>
    </row>
    <row r="82" spans="1:64" ht="15.75" x14ac:dyDescent="0.25">
      <c r="A82" s="16" t="s">
        <v>102</v>
      </c>
      <c r="B82" s="17" t="s">
        <v>130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 t="s">
        <v>103</v>
      </c>
      <c r="R82" s="17"/>
      <c r="S82" s="17"/>
      <c r="T82" s="19">
        <v>600</v>
      </c>
      <c r="U82" s="19">
        <v>0</v>
      </c>
      <c r="V82" s="19">
        <v>0</v>
      </c>
      <c r="W82" s="19">
        <v>600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25">
        <v>600</v>
      </c>
      <c r="AE82" s="25">
        <v>0</v>
      </c>
      <c r="AF82" s="25">
        <v>0</v>
      </c>
      <c r="AG82" s="25">
        <v>600</v>
      </c>
      <c r="AH82" s="25">
        <v>0</v>
      </c>
      <c r="AI82" s="25">
        <v>660</v>
      </c>
      <c r="AJ82" s="25">
        <v>0</v>
      </c>
      <c r="AK82" s="25">
        <v>0</v>
      </c>
      <c r="AL82" s="25">
        <v>660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660</v>
      </c>
      <c r="AT82" s="25">
        <v>0</v>
      </c>
      <c r="AU82" s="25">
        <v>0</v>
      </c>
      <c r="AV82" s="25">
        <v>660</v>
      </c>
      <c r="AW82" s="25">
        <v>0</v>
      </c>
      <c r="AX82" s="25">
        <v>600</v>
      </c>
      <c r="AY82" s="25">
        <v>0</v>
      </c>
      <c r="AZ82" s="25">
        <v>0</v>
      </c>
      <c r="BA82" s="25">
        <v>600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600</v>
      </c>
      <c r="BI82" s="20">
        <v>0</v>
      </c>
      <c r="BJ82" s="21">
        <v>0</v>
      </c>
      <c r="BK82" s="21">
        <v>600</v>
      </c>
      <c r="BL82" s="22">
        <v>0</v>
      </c>
    </row>
    <row r="83" spans="1:64" ht="15.75" x14ac:dyDescent="0.25">
      <c r="A83" s="16" t="s">
        <v>131</v>
      </c>
      <c r="B83" s="17" t="s">
        <v>132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/>
      <c r="R83" s="17"/>
      <c r="S83" s="17"/>
      <c r="T83" s="19">
        <v>177.7</v>
      </c>
      <c r="U83" s="19">
        <v>0</v>
      </c>
      <c r="V83" s="19">
        <v>117.7</v>
      </c>
      <c r="W83" s="19">
        <v>60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25">
        <v>177.7</v>
      </c>
      <c r="AE83" s="25">
        <v>0</v>
      </c>
      <c r="AF83" s="25">
        <v>117.7</v>
      </c>
      <c r="AG83" s="25">
        <v>60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0">
        <v>0</v>
      </c>
      <c r="BJ83" s="21">
        <v>0</v>
      </c>
      <c r="BK83" s="21">
        <v>0</v>
      </c>
      <c r="BL83" s="22">
        <v>0</v>
      </c>
    </row>
    <row r="84" spans="1:64" ht="31.5" x14ac:dyDescent="0.25">
      <c r="A84" s="16" t="s">
        <v>133</v>
      </c>
      <c r="B84" s="17" t="s">
        <v>134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17"/>
      <c r="S84" s="17"/>
      <c r="T84" s="19">
        <v>177.7</v>
      </c>
      <c r="U84" s="19">
        <v>0</v>
      </c>
      <c r="V84" s="19">
        <v>117.7</v>
      </c>
      <c r="W84" s="19">
        <v>60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25">
        <v>177.7</v>
      </c>
      <c r="AE84" s="25">
        <v>0</v>
      </c>
      <c r="AF84" s="25">
        <v>117.7</v>
      </c>
      <c r="AG84" s="25">
        <v>60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0</v>
      </c>
      <c r="AX84" s="25">
        <v>0</v>
      </c>
      <c r="AY84" s="25">
        <v>0</v>
      </c>
      <c r="AZ84" s="25">
        <v>0</v>
      </c>
      <c r="BA84" s="25">
        <v>0</v>
      </c>
      <c r="BB84" s="25">
        <v>0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0">
        <v>0</v>
      </c>
      <c r="BJ84" s="21">
        <v>0</v>
      </c>
      <c r="BK84" s="21">
        <v>0</v>
      </c>
      <c r="BL84" s="22">
        <v>0</v>
      </c>
    </row>
    <row r="85" spans="1:64" ht="31.5" x14ac:dyDescent="0.25">
      <c r="A85" s="16" t="s">
        <v>135</v>
      </c>
      <c r="B85" s="17" t="s">
        <v>136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/>
      <c r="R85" s="17"/>
      <c r="S85" s="17"/>
      <c r="T85" s="19">
        <v>177.7</v>
      </c>
      <c r="U85" s="19">
        <v>0</v>
      </c>
      <c r="V85" s="19">
        <v>117.7</v>
      </c>
      <c r="W85" s="19">
        <v>60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25">
        <v>177.7</v>
      </c>
      <c r="AE85" s="25">
        <v>0</v>
      </c>
      <c r="AF85" s="25">
        <v>117.7</v>
      </c>
      <c r="AG85" s="25">
        <v>60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0">
        <v>0</v>
      </c>
      <c r="BJ85" s="21">
        <v>0</v>
      </c>
      <c r="BK85" s="21">
        <v>0</v>
      </c>
      <c r="BL85" s="22">
        <v>0</v>
      </c>
    </row>
    <row r="86" spans="1:64" ht="31.5" x14ac:dyDescent="0.25">
      <c r="A86" s="16" t="s">
        <v>42</v>
      </c>
      <c r="B86" s="17" t="s">
        <v>136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 t="s">
        <v>43</v>
      </c>
      <c r="R86" s="17"/>
      <c r="S86" s="17"/>
      <c r="T86" s="19">
        <v>177.7</v>
      </c>
      <c r="U86" s="19">
        <v>0</v>
      </c>
      <c r="V86" s="19">
        <v>117.7</v>
      </c>
      <c r="W86" s="19">
        <v>60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25">
        <v>177.7</v>
      </c>
      <c r="AE86" s="25">
        <v>0</v>
      </c>
      <c r="AF86" s="25">
        <v>117.7</v>
      </c>
      <c r="AG86" s="25">
        <v>60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0">
        <v>0</v>
      </c>
      <c r="BJ86" s="21">
        <v>0</v>
      </c>
      <c r="BK86" s="21">
        <v>0</v>
      </c>
      <c r="BL86" s="22">
        <v>0</v>
      </c>
    </row>
    <row r="87" spans="1:64" ht="31.5" x14ac:dyDescent="0.25">
      <c r="A87" s="16" t="s">
        <v>137</v>
      </c>
      <c r="B87" s="17" t="s">
        <v>138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/>
      <c r="R87" s="17"/>
      <c r="S87" s="17"/>
      <c r="T87" s="19">
        <v>8282.7000000000007</v>
      </c>
      <c r="U87" s="19">
        <v>0</v>
      </c>
      <c r="V87" s="19">
        <v>8282.7000000000007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25">
        <v>8282.7000000000007</v>
      </c>
      <c r="AE87" s="25">
        <v>0</v>
      </c>
      <c r="AF87" s="25">
        <v>8282.7000000000007</v>
      </c>
      <c r="AG87" s="25">
        <v>0</v>
      </c>
      <c r="AH87" s="25">
        <v>0</v>
      </c>
      <c r="AI87" s="25">
        <v>8282.7000000000007</v>
      </c>
      <c r="AJ87" s="25">
        <v>0</v>
      </c>
      <c r="AK87" s="25">
        <v>8282.7000000000007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8282.7000000000007</v>
      </c>
      <c r="AT87" s="25">
        <v>0</v>
      </c>
      <c r="AU87" s="25">
        <v>8282.7000000000007</v>
      </c>
      <c r="AV87" s="25">
        <v>0</v>
      </c>
      <c r="AW87" s="25">
        <v>0</v>
      </c>
      <c r="AX87" s="25">
        <v>8282.7000000000007</v>
      </c>
      <c r="AY87" s="25">
        <v>0</v>
      </c>
      <c r="AZ87" s="25">
        <v>8282.7000000000007</v>
      </c>
      <c r="BA87" s="25">
        <v>0</v>
      </c>
      <c r="BB87" s="25">
        <v>0</v>
      </c>
      <c r="BC87" s="25">
        <v>0</v>
      </c>
      <c r="BD87" s="25">
        <v>0</v>
      </c>
      <c r="BE87" s="25">
        <v>0</v>
      </c>
      <c r="BF87" s="25">
        <v>0</v>
      </c>
      <c r="BG87" s="25">
        <v>0</v>
      </c>
      <c r="BH87" s="25">
        <v>8282.7000000000007</v>
      </c>
      <c r="BI87" s="20">
        <v>0</v>
      </c>
      <c r="BJ87" s="21">
        <v>8282.7000000000007</v>
      </c>
      <c r="BK87" s="21">
        <v>0</v>
      </c>
      <c r="BL87" s="22">
        <v>0</v>
      </c>
    </row>
    <row r="88" spans="1:64" ht="31.5" x14ac:dyDescent="0.25">
      <c r="A88" s="16" t="s">
        <v>139</v>
      </c>
      <c r="B88" s="17" t="s">
        <v>140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/>
      <c r="R88" s="17"/>
      <c r="S88" s="17"/>
      <c r="T88" s="19">
        <v>8282.7000000000007</v>
      </c>
      <c r="U88" s="19">
        <v>0</v>
      </c>
      <c r="V88" s="19">
        <v>8282.7000000000007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25">
        <v>8282.7000000000007</v>
      </c>
      <c r="AE88" s="25">
        <v>0</v>
      </c>
      <c r="AF88" s="25">
        <v>8282.7000000000007</v>
      </c>
      <c r="AG88" s="25">
        <v>0</v>
      </c>
      <c r="AH88" s="25">
        <v>0</v>
      </c>
      <c r="AI88" s="25">
        <v>8282.7000000000007</v>
      </c>
      <c r="AJ88" s="25">
        <v>0</v>
      </c>
      <c r="AK88" s="25">
        <v>8282.7000000000007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0</v>
      </c>
      <c r="AR88" s="25">
        <v>0</v>
      </c>
      <c r="AS88" s="25">
        <v>8282.7000000000007</v>
      </c>
      <c r="AT88" s="25">
        <v>0</v>
      </c>
      <c r="AU88" s="25">
        <v>8282.7000000000007</v>
      </c>
      <c r="AV88" s="25">
        <v>0</v>
      </c>
      <c r="AW88" s="25">
        <v>0</v>
      </c>
      <c r="AX88" s="25">
        <v>8282.7000000000007</v>
      </c>
      <c r="AY88" s="25">
        <v>0</v>
      </c>
      <c r="AZ88" s="25">
        <v>8282.7000000000007</v>
      </c>
      <c r="BA88" s="25">
        <v>0</v>
      </c>
      <c r="BB88" s="25">
        <v>0</v>
      </c>
      <c r="BC88" s="25">
        <v>0</v>
      </c>
      <c r="BD88" s="25">
        <v>0</v>
      </c>
      <c r="BE88" s="25">
        <v>0</v>
      </c>
      <c r="BF88" s="25">
        <v>0</v>
      </c>
      <c r="BG88" s="25">
        <v>0</v>
      </c>
      <c r="BH88" s="25">
        <v>8282.7000000000007</v>
      </c>
      <c r="BI88" s="20">
        <v>0</v>
      </c>
      <c r="BJ88" s="21">
        <v>8282.7000000000007</v>
      </c>
      <c r="BK88" s="21">
        <v>0</v>
      </c>
      <c r="BL88" s="22">
        <v>0</v>
      </c>
    </row>
    <row r="89" spans="1:64" ht="78.75" x14ac:dyDescent="0.25">
      <c r="A89" s="23" t="s">
        <v>141</v>
      </c>
      <c r="B89" s="17" t="s">
        <v>142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/>
      <c r="R89" s="17"/>
      <c r="S89" s="17"/>
      <c r="T89" s="19">
        <v>8282.7000000000007</v>
      </c>
      <c r="U89" s="19">
        <v>0</v>
      </c>
      <c r="V89" s="19">
        <v>8282.7000000000007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25">
        <v>8282.7000000000007</v>
      </c>
      <c r="AE89" s="25">
        <v>0</v>
      </c>
      <c r="AF89" s="25">
        <v>8282.7000000000007</v>
      </c>
      <c r="AG89" s="25">
        <v>0</v>
      </c>
      <c r="AH89" s="25">
        <v>0</v>
      </c>
      <c r="AI89" s="25">
        <v>8282.7000000000007</v>
      </c>
      <c r="AJ89" s="25">
        <v>0</v>
      </c>
      <c r="AK89" s="25">
        <v>8282.7000000000007</v>
      </c>
      <c r="AL89" s="25">
        <v>0</v>
      </c>
      <c r="AM89" s="25">
        <v>0</v>
      </c>
      <c r="AN89" s="25">
        <v>0</v>
      </c>
      <c r="AO89" s="25">
        <v>0</v>
      </c>
      <c r="AP89" s="25">
        <v>0</v>
      </c>
      <c r="AQ89" s="25">
        <v>0</v>
      </c>
      <c r="AR89" s="25">
        <v>0</v>
      </c>
      <c r="AS89" s="25">
        <v>8282.7000000000007</v>
      </c>
      <c r="AT89" s="25">
        <v>0</v>
      </c>
      <c r="AU89" s="25">
        <v>8282.7000000000007</v>
      </c>
      <c r="AV89" s="25">
        <v>0</v>
      </c>
      <c r="AW89" s="25">
        <v>0</v>
      </c>
      <c r="AX89" s="25">
        <v>8282.7000000000007</v>
      </c>
      <c r="AY89" s="25">
        <v>0</v>
      </c>
      <c r="AZ89" s="25">
        <v>8282.7000000000007</v>
      </c>
      <c r="BA89" s="25">
        <v>0</v>
      </c>
      <c r="BB89" s="25">
        <v>0</v>
      </c>
      <c r="BC89" s="25">
        <v>0</v>
      </c>
      <c r="BD89" s="25">
        <v>0</v>
      </c>
      <c r="BE89" s="25">
        <v>0</v>
      </c>
      <c r="BF89" s="25">
        <v>0</v>
      </c>
      <c r="BG89" s="25">
        <v>0</v>
      </c>
      <c r="BH89" s="25">
        <v>8282.7000000000007</v>
      </c>
      <c r="BI89" s="20">
        <v>0</v>
      </c>
      <c r="BJ89" s="21">
        <v>8282.7000000000007</v>
      </c>
      <c r="BK89" s="21">
        <v>0</v>
      </c>
      <c r="BL89" s="22">
        <v>0</v>
      </c>
    </row>
    <row r="90" spans="1:64" ht="31.5" x14ac:dyDescent="0.25">
      <c r="A90" s="16" t="s">
        <v>46</v>
      </c>
      <c r="B90" s="17" t="s">
        <v>142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 t="s">
        <v>47</v>
      </c>
      <c r="R90" s="17"/>
      <c r="S90" s="17"/>
      <c r="T90" s="19">
        <v>8282.7000000000007</v>
      </c>
      <c r="U90" s="19">
        <v>0</v>
      </c>
      <c r="V90" s="19">
        <v>8282.7000000000007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25">
        <v>8282.7000000000007</v>
      </c>
      <c r="AE90" s="25">
        <v>0</v>
      </c>
      <c r="AF90" s="25">
        <v>8282.7000000000007</v>
      </c>
      <c r="AG90" s="25">
        <v>0</v>
      </c>
      <c r="AH90" s="25">
        <v>0</v>
      </c>
      <c r="AI90" s="25">
        <v>8282.7000000000007</v>
      </c>
      <c r="AJ90" s="25">
        <v>0</v>
      </c>
      <c r="AK90" s="25">
        <v>8282.7000000000007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5">
        <v>8282.7000000000007</v>
      </c>
      <c r="AT90" s="25">
        <v>0</v>
      </c>
      <c r="AU90" s="25">
        <v>8282.7000000000007</v>
      </c>
      <c r="AV90" s="25">
        <v>0</v>
      </c>
      <c r="AW90" s="25">
        <v>0</v>
      </c>
      <c r="AX90" s="25">
        <v>8282.7000000000007</v>
      </c>
      <c r="AY90" s="25">
        <v>0</v>
      </c>
      <c r="AZ90" s="25">
        <v>8282.7000000000007</v>
      </c>
      <c r="BA90" s="25">
        <v>0</v>
      </c>
      <c r="BB90" s="25">
        <v>0</v>
      </c>
      <c r="BC90" s="25">
        <v>0</v>
      </c>
      <c r="BD90" s="25">
        <v>0</v>
      </c>
      <c r="BE90" s="25">
        <v>0</v>
      </c>
      <c r="BF90" s="25">
        <v>0</v>
      </c>
      <c r="BG90" s="25">
        <v>0</v>
      </c>
      <c r="BH90" s="25">
        <v>8282.7000000000007</v>
      </c>
      <c r="BI90" s="20">
        <v>0</v>
      </c>
      <c r="BJ90" s="21">
        <v>8282.7000000000007</v>
      </c>
      <c r="BK90" s="21">
        <v>0</v>
      </c>
      <c r="BL90" s="22">
        <v>0</v>
      </c>
    </row>
    <row r="91" spans="1:64" ht="31.5" x14ac:dyDescent="0.25">
      <c r="A91" s="10" t="s">
        <v>143</v>
      </c>
      <c r="B91" s="11" t="s">
        <v>144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/>
      <c r="R91" s="11"/>
      <c r="S91" s="11"/>
      <c r="T91" s="12">
        <v>6554</v>
      </c>
      <c r="U91" s="12">
        <v>0</v>
      </c>
      <c r="V91" s="12">
        <v>0</v>
      </c>
      <c r="W91" s="12">
        <v>6554</v>
      </c>
      <c r="X91" s="12">
        <v>0</v>
      </c>
      <c r="Y91" s="12">
        <v>-2497.2816200000002</v>
      </c>
      <c r="Z91" s="12">
        <v>0</v>
      </c>
      <c r="AA91" s="12">
        <v>0</v>
      </c>
      <c r="AB91" s="12">
        <v>-2497.2816200000002</v>
      </c>
      <c r="AC91" s="12">
        <v>0</v>
      </c>
      <c r="AD91" s="24">
        <v>4056.7183799999998</v>
      </c>
      <c r="AE91" s="24">
        <v>0</v>
      </c>
      <c r="AF91" s="24">
        <v>0</v>
      </c>
      <c r="AG91" s="24">
        <v>4056.7183799999998</v>
      </c>
      <c r="AH91" s="24">
        <v>0</v>
      </c>
      <c r="AI91" s="24">
        <v>7700</v>
      </c>
      <c r="AJ91" s="24">
        <v>0</v>
      </c>
      <c r="AK91" s="24">
        <v>0</v>
      </c>
      <c r="AL91" s="24">
        <v>7700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7700</v>
      </c>
      <c r="AT91" s="24">
        <v>0</v>
      </c>
      <c r="AU91" s="24">
        <v>0</v>
      </c>
      <c r="AV91" s="24">
        <v>7700</v>
      </c>
      <c r="AW91" s="24">
        <v>0</v>
      </c>
      <c r="AX91" s="24">
        <v>7700</v>
      </c>
      <c r="AY91" s="24">
        <v>0</v>
      </c>
      <c r="AZ91" s="24">
        <v>0</v>
      </c>
      <c r="BA91" s="24">
        <v>7700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7700</v>
      </c>
      <c r="BI91" s="13">
        <v>0</v>
      </c>
      <c r="BJ91" s="14">
        <v>0</v>
      </c>
      <c r="BK91" s="14">
        <v>7700</v>
      </c>
      <c r="BL91" s="15">
        <v>0</v>
      </c>
    </row>
    <row r="92" spans="1:64" ht="15.75" x14ac:dyDescent="0.25">
      <c r="A92" s="16" t="s">
        <v>145</v>
      </c>
      <c r="B92" s="17" t="s">
        <v>146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  <c r="R92" s="17"/>
      <c r="S92" s="17"/>
      <c r="T92" s="19">
        <v>3000</v>
      </c>
      <c r="U92" s="19">
        <v>0</v>
      </c>
      <c r="V92" s="19">
        <v>0</v>
      </c>
      <c r="W92" s="19">
        <v>3000</v>
      </c>
      <c r="X92" s="19">
        <v>0</v>
      </c>
      <c r="Y92" s="19">
        <v>-1140</v>
      </c>
      <c r="Z92" s="19">
        <v>0</v>
      </c>
      <c r="AA92" s="19">
        <v>0</v>
      </c>
      <c r="AB92" s="19">
        <v>-1140</v>
      </c>
      <c r="AC92" s="19">
        <v>0</v>
      </c>
      <c r="AD92" s="25">
        <v>1860</v>
      </c>
      <c r="AE92" s="25">
        <v>0</v>
      </c>
      <c r="AF92" s="25">
        <v>0</v>
      </c>
      <c r="AG92" s="25">
        <v>1860</v>
      </c>
      <c r="AH92" s="25">
        <v>0</v>
      </c>
      <c r="AI92" s="25">
        <v>4000</v>
      </c>
      <c r="AJ92" s="25">
        <v>0</v>
      </c>
      <c r="AK92" s="25">
        <v>0</v>
      </c>
      <c r="AL92" s="25">
        <v>4000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5">
        <v>4000</v>
      </c>
      <c r="AT92" s="25">
        <v>0</v>
      </c>
      <c r="AU92" s="25">
        <v>0</v>
      </c>
      <c r="AV92" s="25">
        <v>4000</v>
      </c>
      <c r="AW92" s="25">
        <v>0</v>
      </c>
      <c r="AX92" s="25">
        <v>4000</v>
      </c>
      <c r="AY92" s="25">
        <v>0</v>
      </c>
      <c r="AZ92" s="25">
        <v>0</v>
      </c>
      <c r="BA92" s="25">
        <v>4000</v>
      </c>
      <c r="BB92" s="25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0</v>
      </c>
      <c r="BH92" s="25">
        <v>4000</v>
      </c>
      <c r="BI92" s="20">
        <v>0</v>
      </c>
      <c r="BJ92" s="21">
        <v>0</v>
      </c>
      <c r="BK92" s="21">
        <v>4000</v>
      </c>
      <c r="BL92" s="22">
        <v>0</v>
      </c>
    </row>
    <row r="93" spans="1:64" ht="15.75" x14ac:dyDescent="0.25">
      <c r="A93" s="16" t="s">
        <v>147</v>
      </c>
      <c r="B93" s="17" t="s">
        <v>148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  <c r="R93" s="17"/>
      <c r="S93" s="17"/>
      <c r="T93" s="19">
        <v>3000</v>
      </c>
      <c r="U93" s="19">
        <v>0</v>
      </c>
      <c r="V93" s="19">
        <v>0</v>
      </c>
      <c r="W93" s="19">
        <v>3000</v>
      </c>
      <c r="X93" s="19">
        <v>0</v>
      </c>
      <c r="Y93" s="19">
        <v>-1140</v>
      </c>
      <c r="Z93" s="19">
        <v>0</v>
      </c>
      <c r="AA93" s="19">
        <v>0</v>
      </c>
      <c r="AB93" s="19">
        <v>-1140</v>
      </c>
      <c r="AC93" s="19">
        <v>0</v>
      </c>
      <c r="AD93" s="25">
        <v>1860</v>
      </c>
      <c r="AE93" s="25">
        <v>0</v>
      </c>
      <c r="AF93" s="25">
        <v>0</v>
      </c>
      <c r="AG93" s="25">
        <v>1860</v>
      </c>
      <c r="AH93" s="25">
        <v>0</v>
      </c>
      <c r="AI93" s="25">
        <v>4000</v>
      </c>
      <c r="AJ93" s="25">
        <v>0</v>
      </c>
      <c r="AK93" s="25">
        <v>0</v>
      </c>
      <c r="AL93" s="25">
        <v>4000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4000</v>
      </c>
      <c r="AT93" s="25">
        <v>0</v>
      </c>
      <c r="AU93" s="25">
        <v>0</v>
      </c>
      <c r="AV93" s="25">
        <v>4000</v>
      </c>
      <c r="AW93" s="25">
        <v>0</v>
      </c>
      <c r="AX93" s="25">
        <v>4000</v>
      </c>
      <c r="AY93" s="25">
        <v>0</v>
      </c>
      <c r="AZ93" s="25">
        <v>0</v>
      </c>
      <c r="BA93" s="25">
        <v>4000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4000</v>
      </c>
      <c r="BI93" s="20">
        <v>0</v>
      </c>
      <c r="BJ93" s="21">
        <v>0</v>
      </c>
      <c r="BK93" s="21">
        <v>4000</v>
      </c>
      <c r="BL93" s="22">
        <v>0</v>
      </c>
    </row>
    <row r="94" spans="1:64" ht="15.75" x14ac:dyDescent="0.25">
      <c r="A94" s="16" t="s">
        <v>149</v>
      </c>
      <c r="B94" s="17" t="s">
        <v>150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/>
      <c r="R94" s="17"/>
      <c r="S94" s="17"/>
      <c r="T94" s="19">
        <v>600</v>
      </c>
      <c r="U94" s="19">
        <v>0</v>
      </c>
      <c r="V94" s="19">
        <v>0</v>
      </c>
      <c r="W94" s="19">
        <v>600</v>
      </c>
      <c r="X94" s="19">
        <v>0</v>
      </c>
      <c r="Y94" s="19">
        <v>-600</v>
      </c>
      <c r="Z94" s="19">
        <v>0</v>
      </c>
      <c r="AA94" s="19">
        <v>0</v>
      </c>
      <c r="AB94" s="19">
        <v>-600</v>
      </c>
      <c r="AC94" s="19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600</v>
      </c>
      <c r="AJ94" s="25">
        <v>0</v>
      </c>
      <c r="AK94" s="25">
        <v>0</v>
      </c>
      <c r="AL94" s="25">
        <v>600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600</v>
      </c>
      <c r="AT94" s="25">
        <v>0</v>
      </c>
      <c r="AU94" s="25">
        <v>0</v>
      </c>
      <c r="AV94" s="25">
        <v>600</v>
      </c>
      <c r="AW94" s="25">
        <v>0</v>
      </c>
      <c r="AX94" s="25">
        <v>600</v>
      </c>
      <c r="AY94" s="25">
        <v>0</v>
      </c>
      <c r="AZ94" s="25">
        <v>0</v>
      </c>
      <c r="BA94" s="25">
        <v>600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600</v>
      </c>
      <c r="BI94" s="20">
        <v>0</v>
      </c>
      <c r="BJ94" s="21">
        <v>0</v>
      </c>
      <c r="BK94" s="21">
        <v>600</v>
      </c>
      <c r="BL94" s="22">
        <v>0</v>
      </c>
    </row>
    <row r="95" spans="1:64" ht="15.75" x14ac:dyDescent="0.25">
      <c r="A95" s="16" t="s">
        <v>64</v>
      </c>
      <c r="B95" s="17" t="s">
        <v>150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 t="s">
        <v>65</v>
      </c>
      <c r="R95" s="17"/>
      <c r="S95" s="17"/>
      <c r="T95" s="19">
        <v>600</v>
      </c>
      <c r="U95" s="19">
        <v>0</v>
      </c>
      <c r="V95" s="19">
        <v>0</v>
      </c>
      <c r="W95" s="19">
        <v>600</v>
      </c>
      <c r="X95" s="19">
        <v>0</v>
      </c>
      <c r="Y95" s="19">
        <v>-600</v>
      </c>
      <c r="Z95" s="19">
        <v>0</v>
      </c>
      <c r="AA95" s="19">
        <v>0</v>
      </c>
      <c r="AB95" s="19">
        <v>-600</v>
      </c>
      <c r="AC95" s="19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600</v>
      </c>
      <c r="AJ95" s="25">
        <v>0</v>
      </c>
      <c r="AK95" s="25">
        <v>0</v>
      </c>
      <c r="AL95" s="25">
        <v>600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5">
        <v>600</v>
      </c>
      <c r="AT95" s="25">
        <v>0</v>
      </c>
      <c r="AU95" s="25">
        <v>0</v>
      </c>
      <c r="AV95" s="25">
        <v>600</v>
      </c>
      <c r="AW95" s="25">
        <v>0</v>
      </c>
      <c r="AX95" s="25">
        <v>600</v>
      </c>
      <c r="AY95" s="25">
        <v>0</v>
      </c>
      <c r="AZ95" s="25">
        <v>0</v>
      </c>
      <c r="BA95" s="25">
        <v>600</v>
      </c>
      <c r="BB95" s="25">
        <v>0</v>
      </c>
      <c r="BC95" s="25">
        <v>0</v>
      </c>
      <c r="BD95" s="25">
        <v>0</v>
      </c>
      <c r="BE95" s="25">
        <v>0</v>
      </c>
      <c r="BF95" s="25">
        <v>0</v>
      </c>
      <c r="BG95" s="25">
        <v>0</v>
      </c>
      <c r="BH95" s="25">
        <v>600</v>
      </c>
      <c r="BI95" s="20">
        <v>0</v>
      </c>
      <c r="BJ95" s="21">
        <v>0</v>
      </c>
      <c r="BK95" s="21">
        <v>600</v>
      </c>
      <c r="BL95" s="22">
        <v>0</v>
      </c>
    </row>
    <row r="96" spans="1:64" ht="31.5" x14ac:dyDescent="0.25">
      <c r="A96" s="16" t="s">
        <v>151</v>
      </c>
      <c r="B96" s="17" t="s">
        <v>152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/>
      <c r="R96" s="17"/>
      <c r="S96" s="17"/>
      <c r="T96" s="19">
        <v>20</v>
      </c>
      <c r="U96" s="19">
        <v>0</v>
      </c>
      <c r="V96" s="19">
        <v>0</v>
      </c>
      <c r="W96" s="19">
        <v>20</v>
      </c>
      <c r="X96" s="19">
        <v>0</v>
      </c>
      <c r="Y96" s="19">
        <v>-5</v>
      </c>
      <c r="Z96" s="19">
        <v>0</v>
      </c>
      <c r="AA96" s="19">
        <v>0</v>
      </c>
      <c r="AB96" s="19">
        <v>-5</v>
      </c>
      <c r="AC96" s="19">
        <v>0</v>
      </c>
      <c r="AD96" s="25">
        <v>15</v>
      </c>
      <c r="AE96" s="25">
        <v>0</v>
      </c>
      <c r="AF96" s="25">
        <v>0</v>
      </c>
      <c r="AG96" s="25">
        <v>15</v>
      </c>
      <c r="AH96" s="25">
        <v>0</v>
      </c>
      <c r="AI96" s="25">
        <v>20</v>
      </c>
      <c r="AJ96" s="25">
        <v>0</v>
      </c>
      <c r="AK96" s="25">
        <v>0</v>
      </c>
      <c r="AL96" s="25">
        <v>20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20</v>
      </c>
      <c r="AT96" s="25">
        <v>0</v>
      </c>
      <c r="AU96" s="25">
        <v>0</v>
      </c>
      <c r="AV96" s="25">
        <v>20</v>
      </c>
      <c r="AW96" s="25">
        <v>0</v>
      </c>
      <c r="AX96" s="25">
        <v>20</v>
      </c>
      <c r="AY96" s="25">
        <v>0</v>
      </c>
      <c r="AZ96" s="25">
        <v>0</v>
      </c>
      <c r="BA96" s="25">
        <v>20</v>
      </c>
      <c r="BB96" s="25">
        <v>0</v>
      </c>
      <c r="BC96" s="25"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20</v>
      </c>
      <c r="BI96" s="20">
        <v>0</v>
      </c>
      <c r="BJ96" s="21">
        <v>0</v>
      </c>
      <c r="BK96" s="21">
        <v>20</v>
      </c>
      <c r="BL96" s="22">
        <v>0</v>
      </c>
    </row>
    <row r="97" spans="1:64" ht="31.5" x14ac:dyDescent="0.25">
      <c r="A97" s="16" t="s">
        <v>42</v>
      </c>
      <c r="B97" s="17" t="s">
        <v>152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 t="s">
        <v>43</v>
      </c>
      <c r="R97" s="17"/>
      <c r="S97" s="17"/>
      <c r="T97" s="19">
        <v>20</v>
      </c>
      <c r="U97" s="19">
        <v>0</v>
      </c>
      <c r="V97" s="19">
        <v>0</v>
      </c>
      <c r="W97" s="19">
        <v>20</v>
      </c>
      <c r="X97" s="19">
        <v>0</v>
      </c>
      <c r="Y97" s="19">
        <v>-5</v>
      </c>
      <c r="Z97" s="19">
        <v>0</v>
      </c>
      <c r="AA97" s="19">
        <v>0</v>
      </c>
      <c r="AB97" s="19">
        <v>-5</v>
      </c>
      <c r="AC97" s="19">
        <v>0</v>
      </c>
      <c r="AD97" s="25">
        <v>15</v>
      </c>
      <c r="AE97" s="25">
        <v>0</v>
      </c>
      <c r="AF97" s="25">
        <v>0</v>
      </c>
      <c r="AG97" s="25">
        <v>15</v>
      </c>
      <c r="AH97" s="25">
        <v>0</v>
      </c>
      <c r="AI97" s="25">
        <v>20</v>
      </c>
      <c r="AJ97" s="25">
        <v>0</v>
      </c>
      <c r="AK97" s="25">
        <v>0</v>
      </c>
      <c r="AL97" s="25">
        <v>20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20</v>
      </c>
      <c r="AT97" s="25">
        <v>0</v>
      </c>
      <c r="AU97" s="25">
        <v>0</v>
      </c>
      <c r="AV97" s="25">
        <v>20</v>
      </c>
      <c r="AW97" s="25">
        <v>0</v>
      </c>
      <c r="AX97" s="25">
        <v>20</v>
      </c>
      <c r="AY97" s="25">
        <v>0</v>
      </c>
      <c r="AZ97" s="25">
        <v>0</v>
      </c>
      <c r="BA97" s="25">
        <v>20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20</v>
      </c>
      <c r="BI97" s="20">
        <v>0</v>
      </c>
      <c r="BJ97" s="21">
        <v>0</v>
      </c>
      <c r="BK97" s="21">
        <v>20</v>
      </c>
      <c r="BL97" s="22">
        <v>0</v>
      </c>
    </row>
    <row r="98" spans="1:64" ht="15.75" x14ac:dyDescent="0.25">
      <c r="A98" s="16" t="s">
        <v>153</v>
      </c>
      <c r="B98" s="17" t="s">
        <v>154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  <c r="R98" s="17"/>
      <c r="S98" s="17"/>
      <c r="T98" s="19">
        <v>2080</v>
      </c>
      <c r="U98" s="19">
        <v>0</v>
      </c>
      <c r="V98" s="19">
        <v>0</v>
      </c>
      <c r="W98" s="19">
        <v>2080</v>
      </c>
      <c r="X98" s="19">
        <v>0</v>
      </c>
      <c r="Y98" s="19">
        <v>-430</v>
      </c>
      <c r="Z98" s="19">
        <v>0</v>
      </c>
      <c r="AA98" s="19">
        <v>0</v>
      </c>
      <c r="AB98" s="19">
        <v>-430</v>
      </c>
      <c r="AC98" s="19">
        <v>0</v>
      </c>
      <c r="AD98" s="25">
        <v>1650</v>
      </c>
      <c r="AE98" s="25">
        <v>0</v>
      </c>
      <c r="AF98" s="25">
        <v>0</v>
      </c>
      <c r="AG98" s="25">
        <v>1650</v>
      </c>
      <c r="AH98" s="25">
        <v>0</v>
      </c>
      <c r="AI98" s="25">
        <v>3080</v>
      </c>
      <c r="AJ98" s="25">
        <v>0</v>
      </c>
      <c r="AK98" s="25">
        <v>0</v>
      </c>
      <c r="AL98" s="25">
        <v>3080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3080</v>
      </c>
      <c r="AT98" s="25">
        <v>0</v>
      </c>
      <c r="AU98" s="25">
        <v>0</v>
      </c>
      <c r="AV98" s="25">
        <v>3080</v>
      </c>
      <c r="AW98" s="25">
        <v>0</v>
      </c>
      <c r="AX98" s="25">
        <v>3080</v>
      </c>
      <c r="AY98" s="25">
        <v>0</v>
      </c>
      <c r="AZ98" s="25">
        <v>0</v>
      </c>
      <c r="BA98" s="25">
        <v>3080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0</v>
      </c>
      <c r="BH98" s="25">
        <v>3080</v>
      </c>
      <c r="BI98" s="20">
        <v>0</v>
      </c>
      <c r="BJ98" s="21">
        <v>0</v>
      </c>
      <c r="BK98" s="21">
        <v>3080</v>
      </c>
      <c r="BL98" s="22">
        <v>0</v>
      </c>
    </row>
    <row r="99" spans="1:64" ht="15.75" x14ac:dyDescent="0.25">
      <c r="A99" s="16" t="s">
        <v>64</v>
      </c>
      <c r="B99" s="17" t="s">
        <v>154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 t="s">
        <v>65</v>
      </c>
      <c r="R99" s="17"/>
      <c r="S99" s="17"/>
      <c r="T99" s="19">
        <v>2080</v>
      </c>
      <c r="U99" s="19">
        <v>0</v>
      </c>
      <c r="V99" s="19">
        <v>0</v>
      </c>
      <c r="W99" s="19">
        <v>2080</v>
      </c>
      <c r="X99" s="19">
        <v>0</v>
      </c>
      <c r="Y99" s="19">
        <v>-430</v>
      </c>
      <c r="Z99" s="19">
        <v>0</v>
      </c>
      <c r="AA99" s="19">
        <v>0</v>
      </c>
      <c r="AB99" s="19">
        <v>-430</v>
      </c>
      <c r="AC99" s="19">
        <v>0</v>
      </c>
      <c r="AD99" s="25">
        <v>1650</v>
      </c>
      <c r="AE99" s="25">
        <v>0</v>
      </c>
      <c r="AF99" s="25">
        <v>0</v>
      </c>
      <c r="AG99" s="25">
        <v>1650</v>
      </c>
      <c r="AH99" s="25">
        <v>0</v>
      </c>
      <c r="AI99" s="25">
        <v>3080</v>
      </c>
      <c r="AJ99" s="25">
        <v>0</v>
      </c>
      <c r="AK99" s="25">
        <v>0</v>
      </c>
      <c r="AL99" s="25">
        <v>3080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3080</v>
      </c>
      <c r="AT99" s="25">
        <v>0</v>
      </c>
      <c r="AU99" s="25">
        <v>0</v>
      </c>
      <c r="AV99" s="25">
        <v>3080</v>
      </c>
      <c r="AW99" s="25">
        <v>0</v>
      </c>
      <c r="AX99" s="25">
        <v>3080</v>
      </c>
      <c r="AY99" s="25">
        <v>0</v>
      </c>
      <c r="AZ99" s="25">
        <v>0</v>
      </c>
      <c r="BA99" s="25">
        <v>3080</v>
      </c>
      <c r="BB99" s="25">
        <v>0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3080</v>
      </c>
      <c r="BI99" s="20">
        <v>0</v>
      </c>
      <c r="BJ99" s="21">
        <v>0</v>
      </c>
      <c r="BK99" s="21">
        <v>3080</v>
      </c>
      <c r="BL99" s="22">
        <v>0</v>
      </c>
    </row>
    <row r="100" spans="1:64" ht="47.25" x14ac:dyDescent="0.25">
      <c r="A100" s="16" t="s">
        <v>155</v>
      </c>
      <c r="B100" s="17" t="s">
        <v>156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/>
      <c r="R100" s="17"/>
      <c r="S100" s="17"/>
      <c r="T100" s="19">
        <v>300</v>
      </c>
      <c r="U100" s="19">
        <v>0</v>
      </c>
      <c r="V100" s="19">
        <v>0</v>
      </c>
      <c r="W100" s="19">
        <v>300</v>
      </c>
      <c r="X100" s="19">
        <v>0</v>
      </c>
      <c r="Y100" s="19">
        <v>-105</v>
      </c>
      <c r="Z100" s="19">
        <v>0</v>
      </c>
      <c r="AA100" s="19">
        <v>0</v>
      </c>
      <c r="AB100" s="19">
        <v>-105</v>
      </c>
      <c r="AC100" s="19">
        <v>0</v>
      </c>
      <c r="AD100" s="25">
        <v>195</v>
      </c>
      <c r="AE100" s="25">
        <v>0</v>
      </c>
      <c r="AF100" s="25">
        <v>0</v>
      </c>
      <c r="AG100" s="25">
        <v>195</v>
      </c>
      <c r="AH100" s="25">
        <v>0</v>
      </c>
      <c r="AI100" s="25">
        <v>300</v>
      </c>
      <c r="AJ100" s="25">
        <v>0</v>
      </c>
      <c r="AK100" s="25">
        <v>0</v>
      </c>
      <c r="AL100" s="25">
        <v>300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300</v>
      </c>
      <c r="AT100" s="25">
        <v>0</v>
      </c>
      <c r="AU100" s="25">
        <v>0</v>
      </c>
      <c r="AV100" s="25">
        <v>300</v>
      </c>
      <c r="AW100" s="25">
        <v>0</v>
      </c>
      <c r="AX100" s="25">
        <v>300</v>
      </c>
      <c r="AY100" s="25">
        <v>0</v>
      </c>
      <c r="AZ100" s="25">
        <v>0</v>
      </c>
      <c r="BA100" s="25">
        <v>300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300</v>
      </c>
      <c r="BI100" s="20">
        <v>0</v>
      </c>
      <c r="BJ100" s="21">
        <v>0</v>
      </c>
      <c r="BK100" s="21">
        <v>300</v>
      </c>
      <c r="BL100" s="22">
        <v>0</v>
      </c>
    </row>
    <row r="101" spans="1:64" ht="31.5" x14ac:dyDescent="0.25">
      <c r="A101" s="16" t="s">
        <v>42</v>
      </c>
      <c r="B101" s="17" t="s">
        <v>156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 t="s">
        <v>43</v>
      </c>
      <c r="R101" s="17"/>
      <c r="S101" s="17"/>
      <c r="T101" s="19">
        <v>300</v>
      </c>
      <c r="U101" s="19">
        <v>0</v>
      </c>
      <c r="V101" s="19">
        <v>0</v>
      </c>
      <c r="W101" s="19">
        <v>300</v>
      </c>
      <c r="X101" s="19">
        <v>0</v>
      </c>
      <c r="Y101" s="19">
        <v>-105</v>
      </c>
      <c r="Z101" s="19">
        <v>0</v>
      </c>
      <c r="AA101" s="19">
        <v>0</v>
      </c>
      <c r="AB101" s="19">
        <v>-105</v>
      </c>
      <c r="AC101" s="19">
        <v>0</v>
      </c>
      <c r="AD101" s="25">
        <v>195</v>
      </c>
      <c r="AE101" s="25">
        <v>0</v>
      </c>
      <c r="AF101" s="25">
        <v>0</v>
      </c>
      <c r="AG101" s="25">
        <v>195</v>
      </c>
      <c r="AH101" s="25">
        <v>0</v>
      </c>
      <c r="AI101" s="25">
        <v>300</v>
      </c>
      <c r="AJ101" s="25">
        <v>0</v>
      </c>
      <c r="AK101" s="25">
        <v>0</v>
      </c>
      <c r="AL101" s="25">
        <v>300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300</v>
      </c>
      <c r="AT101" s="25">
        <v>0</v>
      </c>
      <c r="AU101" s="25">
        <v>0</v>
      </c>
      <c r="AV101" s="25">
        <v>300</v>
      </c>
      <c r="AW101" s="25">
        <v>0</v>
      </c>
      <c r="AX101" s="25">
        <v>300</v>
      </c>
      <c r="AY101" s="25">
        <v>0</v>
      </c>
      <c r="AZ101" s="25">
        <v>0</v>
      </c>
      <c r="BA101" s="25">
        <v>300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300</v>
      </c>
      <c r="BI101" s="20">
        <v>0</v>
      </c>
      <c r="BJ101" s="21">
        <v>0</v>
      </c>
      <c r="BK101" s="21">
        <v>300</v>
      </c>
      <c r="BL101" s="22">
        <v>0</v>
      </c>
    </row>
    <row r="102" spans="1:64" ht="15.75" x14ac:dyDescent="0.25">
      <c r="A102" s="16" t="s">
        <v>157</v>
      </c>
      <c r="B102" s="17" t="s">
        <v>158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/>
      <c r="R102" s="17"/>
      <c r="S102" s="17"/>
      <c r="T102" s="19">
        <v>3554</v>
      </c>
      <c r="U102" s="19">
        <v>0</v>
      </c>
      <c r="V102" s="19">
        <v>0</v>
      </c>
      <c r="W102" s="19">
        <v>3554</v>
      </c>
      <c r="X102" s="19">
        <v>0</v>
      </c>
      <c r="Y102" s="19">
        <v>-1357.28162</v>
      </c>
      <c r="Z102" s="19">
        <v>0</v>
      </c>
      <c r="AA102" s="19">
        <v>0</v>
      </c>
      <c r="AB102" s="19">
        <v>-1357.28162</v>
      </c>
      <c r="AC102" s="19">
        <v>0</v>
      </c>
      <c r="AD102" s="25">
        <v>2196.7183799999998</v>
      </c>
      <c r="AE102" s="25">
        <v>0</v>
      </c>
      <c r="AF102" s="25">
        <v>0</v>
      </c>
      <c r="AG102" s="25">
        <v>2196.7183799999998</v>
      </c>
      <c r="AH102" s="25">
        <v>0</v>
      </c>
      <c r="AI102" s="25">
        <v>3700</v>
      </c>
      <c r="AJ102" s="25">
        <v>0</v>
      </c>
      <c r="AK102" s="25">
        <v>0</v>
      </c>
      <c r="AL102" s="25">
        <v>3700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3700</v>
      </c>
      <c r="AT102" s="25">
        <v>0</v>
      </c>
      <c r="AU102" s="25">
        <v>0</v>
      </c>
      <c r="AV102" s="25">
        <v>3700</v>
      </c>
      <c r="AW102" s="25">
        <v>0</v>
      </c>
      <c r="AX102" s="25">
        <v>3700</v>
      </c>
      <c r="AY102" s="25">
        <v>0</v>
      </c>
      <c r="AZ102" s="25">
        <v>0</v>
      </c>
      <c r="BA102" s="25">
        <v>3700</v>
      </c>
      <c r="BB102" s="25">
        <v>0</v>
      </c>
      <c r="BC102" s="25">
        <v>0</v>
      </c>
      <c r="BD102" s="25">
        <v>0</v>
      </c>
      <c r="BE102" s="25">
        <v>0</v>
      </c>
      <c r="BF102" s="25">
        <v>0</v>
      </c>
      <c r="BG102" s="25">
        <v>0</v>
      </c>
      <c r="BH102" s="25">
        <v>3700</v>
      </c>
      <c r="BI102" s="20">
        <v>0</v>
      </c>
      <c r="BJ102" s="21">
        <v>0</v>
      </c>
      <c r="BK102" s="21">
        <v>3700</v>
      </c>
      <c r="BL102" s="22">
        <v>0</v>
      </c>
    </row>
    <row r="103" spans="1:64" ht="15.75" x14ac:dyDescent="0.25">
      <c r="A103" s="16" t="s">
        <v>159</v>
      </c>
      <c r="B103" s="17" t="s">
        <v>160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/>
      <c r="R103" s="17"/>
      <c r="S103" s="17"/>
      <c r="T103" s="19">
        <v>3554</v>
      </c>
      <c r="U103" s="19">
        <v>0</v>
      </c>
      <c r="V103" s="19">
        <v>0</v>
      </c>
      <c r="W103" s="19">
        <v>3554</v>
      </c>
      <c r="X103" s="19">
        <v>0</v>
      </c>
      <c r="Y103" s="19">
        <v>-1357.28162</v>
      </c>
      <c r="Z103" s="19">
        <v>0</v>
      </c>
      <c r="AA103" s="19">
        <v>0</v>
      </c>
      <c r="AB103" s="19">
        <v>-1357.28162</v>
      </c>
      <c r="AC103" s="19">
        <v>0</v>
      </c>
      <c r="AD103" s="25">
        <v>2196.7183799999998</v>
      </c>
      <c r="AE103" s="25">
        <v>0</v>
      </c>
      <c r="AF103" s="25">
        <v>0</v>
      </c>
      <c r="AG103" s="25">
        <v>2196.7183799999998</v>
      </c>
      <c r="AH103" s="25">
        <v>0</v>
      </c>
      <c r="AI103" s="25">
        <v>3700</v>
      </c>
      <c r="AJ103" s="25">
        <v>0</v>
      </c>
      <c r="AK103" s="25">
        <v>0</v>
      </c>
      <c r="AL103" s="25">
        <v>3700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3700</v>
      </c>
      <c r="AT103" s="25">
        <v>0</v>
      </c>
      <c r="AU103" s="25">
        <v>0</v>
      </c>
      <c r="AV103" s="25">
        <v>3700</v>
      </c>
      <c r="AW103" s="25">
        <v>0</v>
      </c>
      <c r="AX103" s="25">
        <v>3700</v>
      </c>
      <c r="AY103" s="25">
        <v>0</v>
      </c>
      <c r="AZ103" s="25">
        <v>0</v>
      </c>
      <c r="BA103" s="25">
        <v>3700</v>
      </c>
      <c r="BB103" s="25">
        <v>0</v>
      </c>
      <c r="BC103" s="25">
        <v>0</v>
      </c>
      <c r="BD103" s="25">
        <v>0</v>
      </c>
      <c r="BE103" s="25">
        <v>0</v>
      </c>
      <c r="BF103" s="25">
        <v>0</v>
      </c>
      <c r="BG103" s="25">
        <v>0</v>
      </c>
      <c r="BH103" s="25">
        <v>3700</v>
      </c>
      <c r="BI103" s="20">
        <v>0</v>
      </c>
      <c r="BJ103" s="21">
        <v>0</v>
      </c>
      <c r="BK103" s="21">
        <v>3700</v>
      </c>
      <c r="BL103" s="22">
        <v>0</v>
      </c>
    </row>
    <row r="104" spans="1:64" ht="31.5" x14ac:dyDescent="0.25">
      <c r="A104" s="16" t="s">
        <v>161</v>
      </c>
      <c r="B104" s="17" t="s">
        <v>162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/>
      <c r="R104" s="17"/>
      <c r="S104" s="17"/>
      <c r="T104" s="19">
        <v>2454</v>
      </c>
      <c r="U104" s="19">
        <v>0</v>
      </c>
      <c r="V104" s="19">
        <v>0</v>
      </c>
      <c r="W104" s="19">
        <v>2454</v>
      </c>
      <c r="X104" s="19">
        <v>0</v>
      </c>
      <c r="Y104" s="19">
        <v>-332.28161999999998</v>
      </c>
      <c r="Z104" s="19">
        <v>0</v>
      </c>
      <c r="AA104" s="19">
        <v>0</v>
      </c>
      <c r="AB104" s="19">
        <v>-332.28161999999998</v>
      </c>
      <c r="AC104" s="19">
        <v>0</v>
      </c>
      <c r="AD104" s="25">
        <v>2121.7183799999998</v>
      </c>
      <c r="AE104" s="25">
        <v>0</v>
      </c>
      <c r="AF104" s="25">
        <v>0</v>
      </c>
      <c r="AG104" s="25">
        <v>2121.7183799999998</v>
      </c>
      <c r="AH104" s="25">
        <v>0</v>
      </c>
      <c r="AI104" s="25">
        <v>2600</v>
      </c>
      <c r="AJ104" s="25">
        <v>0</v>
      </c>
      <c r="AK104" s="25">
        <v>0</v>
      </c>
      <c r="AL104" s="25">
        <v>2600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5">
        <v>2600</v>
      </c>
      <c r="AT104" s="25">
        <v>0</v>
      </c>
      <c r="AU104" s="25">
        <v>0</v>
      </c>
      <c r="AV104" s="25">
        <v>2600</v>
      </c>
      <c r="AW104" s="25">
        <v>0</v>
      </c>
      <c r="AX104" s="25">
        <v>2600</v>
      </c>
      <c r="AY104" s="25">
        <v>0</v>
      </c>
      <c r="AZ104" s="25">
        <v>0</v>
      </c>
      <c r="BA104" s="25">
        <v>2600</v>
      </c>
      <c r="BB104" s="25">
        <v>0</v>
      </c>
      <c r="BC104" s="25">
        <v>0</v>
      </c>
      <c r="BD104" s="25">
        <v>0</v>
      </c>
      <c r="BE104" s="25">
        <v>0</v>
      </c>
      <c r="BF104" s="25">
        <v>0</v>
      </c>
      <c r="BG104" s="25">
        <v>0</v>
      </c>
      <c r="BH104" s="25">
        <v>2600</v>
      </c>
      <c r="BI104" s="20">
        <v>0</v>
      </c>
      <c r="BJ104" s="21">
        <v>0</v>
      </c>
      <c r="BK104" s="21">
        <v>2600</v>
      </c>
      <c r="BL104" s="22">
        <v>0</v>
      </c>
    </row>
    <row r="105" spans="1:64" ht="31.5" x14ac:dyDescent="0.25">
      <c r="A105" s="16" t="s">
        <v>42</v>
      </c>
      <c r="B105" s="17" t="s">
        <v>162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 t="s">
        <v>43</v>
      </c>
      <c r="R105" s="17"/>
      <c r="S105" s="17"/>
      <c r="T105" s="19">
        <v>2454</v>
      </c>
      <c r="U105" s="19">
        <v>0</v>
      </c>
      <c r="V105" s="19">
        <v>0</v>
      </c>
      <c r="W105" s="19">
        <v>2454</v>
      </c>
      <c r="X105" s="19">
        <v>0</v>
      </c>
      <c r="Y105" s="19">
        <v>-332.28161999999998</v>
      </c>
      <c r="Z105" s="19">
        <v>0</v>
      </c>
      <c r="AA105" s="19">
        <v>0</v>
      </c>
      <c r="AB105" s="19">
        <v>-332.28161999999998</v>
      </c>
      <c r="AC105" s="19">
        <v>0</v>
      </c>
      <c r="AD105" s="25">
        <v>2121.7183799999998</v>
      </c>
      <c r="AE105" s="25">
        <v>0</v>
      </c>
      <c r="AF105" s="25">
        <v>0</v>
      </c>
      <c r="AG105" s="25">
        <v>2121.7183799999998</v>
      </c>
      <c r="AH105" s="25">
        <v>0</v>
      </c>
      <c r="AI105" s="25">
        <v>2600</v>
      </c>
      <c r="AJ105" s="25">
        <v>0</v>
      </c>
      <c r="AK105" s="25">
        <v>0</v>
      </c>
      <c r="AL105" s="25">
        <v>2600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5">
        <v>2600</v>
      </c>
      <c r="AT105" s="25">
        <v>0</v>
      </c>
      <c r="AU105" s="25">
        <v>0</v>
      </c>
      <c r="AV105" s="25">
        <v>2600</v>
      </c>
      <c r="AW105" s="25">
        <v>0</v>
      </c>
      <c r="AX105" s="25">
        <v>2600</v>
      </c>
      <c r="AY105" s="25">
        <v>0</v>
      </c>
      <c r="AZ105" s="25">
        <v>0</v>
      </c>
      <c r="BA105" s="25">
        <v>2600</v>
      </c>
      <c r="BB105" s="25">
        <v>0</v>
      </c>
      <c r="BC105" s="25">
        <v>0</v>
      </c>
      <c r="BD105" s="25">
        <v>0</v>
      </c>
      <c r="BE105" s="25">
        <v>0</v>
      </c>
      <c r="BF105" s="25">
        <v>0</v>
      </c>
      <c r="BG105" s="25">
        <v>0</v>
      </c>
      <c r="BH105" s="25">
        <v>2600</v>
      </c>
      <c r="BI105" s="20">
        <v>0</v>
      </c>
      <c r="BJ105" s="21">
        <v>0</v>
      </c>
      <c r="BK105" s="21">
        <v>2600</v>
      </c>
      <c r="BL105" s="22">
        <v>0</v>
      </c>
    </row>
    <row r="106" spans="1:64" ht="31.5" x14ac:dyDescent="0.25">
      <c r="A106" s="16" t="s">
        <v>163</v>
      </c>
      <c r="B106" s="17" t="s">
        <v>164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/>
      <c r="R106" s="17"/>
      <c r="S106" s="17"/>
      <c r="T106" s="19">
        <v>880</v>
      </c>
      <c r="U106" s="19">
        <v>0</v>
      </c>
      <c r="V106" s="19">
        <v>0</v>
      </c>
      <c r="W106" s="19">
        <v>880</v>
      </c>
      <c r="X106" s="19">
        <v>0</v>
      </c>
      <c r="Y106" s="19">
        <v>-880</v>
      </c>
      <c r="Z106" s="19">
        <v>0</v>
      </c>
      <c r="AA106" s="19">
        <v>0</v>
      </c>
      <c r="AB106" s="19">
        <v>-880</v>
      </c>
      <c r="AC106" s="19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890</v>
      </c>
      <c r="AJ106" s="25">
        <v>0</v>
      </c>
      <c r="AK106" s="25">
        <v>0</v>
      </c>
      <c r="AL106" s="25">
        <v>890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890</v>
      </c>
      <c r="AT106" s="25">
        <v>0</v>
      </c>
      <c r="AU106" s="25">
        <v>0</v>
      </c>
      <c r="AV106" s="25">
        <v>890</v>
      </c>
      <c r="AW106" s="25">
        <v>0</v>
      </c>
      <c r="AX106" s="25">
        <v>890</v>
      </c>
      <c r="AY106" s="25">
        <v>0</v>
      </c>
      <c r="AZ106" s="25">
        <v>0</v>
      </c>
      <c r="BA106" s="25">
        <v>890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890</v>
      </c>
      <c r="BI106" s="20">
        <v>0</v>
      </c>
      <c r="BJ106" s="21">
        <v>0</v>
      </c>
      <c r="BK106" s="21">
        <v>890</v>
      </c>
      <c r="BL106" s="22">
        <v>0</v>
      </c>
    </row>
    <row r="107" spans="1:64" ht="15.75" x14ac:dyDescent="0.25">
      <c r="A107" s="16" t="s">
        <v>64</v>
      </c>
      <c r="B107" s="17" t="s">
        <v>164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 t="s">
        <v>65</v>
      </c>
      <c r="R107" s="17"/>
      <c r="S107" s="17"/>
      <c r="T107" s="19">
        <v>880</v>
      </c>
      <c r="U107" s="19">
        <v>0</v>
      </c>
      <c r="V107" s="19">
        <v>0</v>
      </c>
      <c r="W107" s="19">
        <v>880</v>
      </c>
      <c r="X107" s="19">
        <v>0</v>
      </c>
      <c r="Y107" s="19">
        <v>-880</v>
      </c>
      <c r="Z107" s="19">
        <v>0</v>
      </c>
      <c r="AA107" s="19">
        <v>0</v>
      </c>
      <c r="AB107" s="19">
        <v>-880</v>
      </c>
      <c r="AC107" s="19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890</v>
      </c>
      <c r="AJ107" s="25">
        <v>0</v>
      </c>
      <c r="AK107" s="25">
        <v>0</v>
      </c>
      <c r="AL107" s="25">
        <v>890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5">
        <v>890</v>
      </c>
      <c r="AT107" s="25">
        <v>0</v>
      </c>
      <c r="AU107" s="25">
        <v>0</v>
      </c>
      <c r="AV107" s="25">
        <v>890</v>
      </c>
      <c r="AW107" s="25">
        <v>0</v>
      </c>
      <c r="AX107" s="25">
        <v>890</v>
      </c>
      <c r="AY107" s="25">
        <v>0</v>
      </c>
      <c r="AZ107" s="25">
        <v>0</v>
      </c>
      <c r="BA107" s="25">
        <v>890</v>
      </c>
      <c r="BB107" s="25">
        <v>0</v>
      </c>
      <c r="BC107" s="25">
        <v>0</v>
      </c>
      <c r="BD107" s="25">
        <v>0</v>
      </c>
      <c r="BE107" s="25">
        <v>0</v>
      </c>
      <c r="BF107" s="25">
        <v>0</v>
      </c>
      <c r="BG107" s="25">
        <v>0</v>
      </c>
      <c r="BH107" s="25">
        <v>890</v>
      </c>
      <c r="BI107" s="20">
        <v>0</v>
      </c>
      <c r="BJ107" s="21">
        <v>0</v>
      </c>
      <c r="BK107" s="21">
        <v>890</v>
      </c>
      <c r="BL107" s="22">
        <v>0</v>
      </c>
    </row>
    <row r="108" spans="1:64" ht="31.5" x14ac:dyDescent="0.25">
      <c r="A108" s="16" t="s">
        <v>165</v>
      </c>
      <c r="B108" s="17" t="s">
        <v>166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/>
      <c r="R108" s="17"/>
      <c r="S108" s="17"/>
      <c r="T108" s="19">
        <v>30</v>
      </c>
      <c r="U108" s="19">
        <v>0</v>
      </c>
      <c r="V108" s="19">
        <v>0</v>
      </c>
      <c r="W108" s="19">
        <v>30</v>
      </c>
      <c r="X108" s="19">
        <v>0</v>
      </c>
      <c r="Y108" s="19">
        <v>-15</v>
      </c>
      <c r="Z108" s="19">
        <v>0</v>
      </c>
      <c r="AA108" s="19">
        <v>0</v>
      </c>
      <c r="AB108" s="19">
        <v>-15</v>
      </c>
      <c r="AC108" s="19">
        <v>0</v>
      </c>
      <c r="AD108" s="25">
        <v>15</v>
      </c>
      <c r="AE108" s="25">
        <v>0</v>
      </c>
      <c r="AF108" s="25">
        <v>0</v>
      </c>
      <c r="AG108" s="25">
        <v>15</v>
      </c>
      <c r="AH108" s="25">
        <v>0</v>
      </c>
      <c r="AI108" s="25">
        <v>30</v>
      </c>
      <c r="AJ108" s="25">
        <v>0</v>
      </c>
      <c r="AK108" s="25">
        <v>0</v>
      </c>
      <c r="AL108" s="25">
        <v>30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5">
        <v>30</v>
      </c>
      <c r="AT108" s="25">
        <v>0</v>
      </c>
      <c r="AU108" s="25">
        <v>0</v>
      </c>
      <c r="AV108" s="25">
        <v>30</v>
      </c>
      <c r="AW108" s="25">
        <v>0</v>
      </c>
      <c r="AX108" s="25">
        <v>30</v>
      </c>
      <c r="AY108" s="25">
        <v>0</v>
      </c>
      <c r="AZ108" s="25">
        <v>0</v>
      </c>
      <c r="BA108" s="25">
        <v>30</v>
      </c>
      <c r="BB108" s="25">
        <v>0</v>
      </c>
      <c r="BC108" s="25">
        <v>0</v>
      </c>
      <c r="BD108" s="25">
        <v>0</v>
      </c>
      <c r="BE108" s="25">
        <v>0</v>
      </c>
      <c r="BF108" s="25">
        <v>0</v>
      </c>
      <c r="BG108" s="25">
        <v>0</v>
      </c>
      <c r="BH108" s="25">
        <v>30</v>
      </c>
      <c r="BI108" s="20">
        <v>0</v>
      </c>
      <c r="BJ108" s="21">
        <v>0</v>
      </c>
      <c r="BK108" s="21">
        <v>30</v>
      </c>
      <c r="BL108" s="22">
        <v>0</v>
      </c>
    </row>
    <row r="109" spans="1:64" ht="31.5" x14ac:dyDescent="0.25">
      <c r="A109" s="16" t="s">
        <v>42</v>
      </c>
      <c r="B109" s="17" t="s">
        <v>166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 t="s">
        <v>43</v>
      </c>
      <c r="R109" s="17"/>
      <c r="S109" s="17"/>
      <c r="T109" s="19">
        <v>30</v>
      </c>
      <c r="U109" s="19">
        <v>0</v>
      </c>
      <c r="V109" s="19">
        <v>0</v>
      </c>
      <c r="W109" s="19">
        <v>30</v>
      </c>
      <c r="X109" s="19">
        <v>0</v>
      </c>
      <c r="Y109" s="19">
        <v>-15</v>
      </c>
      <c r="Z109" s="19">
        <v>0</v>
      </c>
      <c r="AA109" s="19">
        <v>0</v>
      </c>
      <c r="AB109" s="19">
        <v>-15</v>
      </c>
      <c r="AC109" s="19">
        <v>0</v>
      </c>
      <c r="AD109" s="25">
        <v>15</v>
      </c>
      <c r="AE109" s="25">
        <v>0</v>
      </c>
      <c r="AF109" s="25">
        <v>0</v>
      </c>
      <c r="AG109" s="25">
        <v>15</v>
      </c>
      <c r="AH109" s="25">
        <v>0</v>
      </c>
      <c r="AI109" s="25">
        <v>30</v>
      </c>
      <c r="AJ109" s="25">
        <v>0</v>
      </c>
      <c r="AK109" s="25">
        <v>0</v>
      </c>
      <c r="AL109" s="25">
        <v>30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5">
        <v>30</v>
      </c>
      <c r="AT109" s="25">
        <v>0</v>
      </c>
      <c r="AU109" s="25">
        <v>0</v>
      </c>
      <c r="AV109" s="25">
        <v>30</v>
      </c>
      <c r="AW109" s="25">
        <v>0</v>
      </c>
      <c r="AX109" s="25">
        <v>30</v>
      </c>
      <c r="AY109" s="25">
        <v>0</v>
      </c>
      <c r="AZ109" s="25">
        <v>0</v>
      </c>
      <c r="BA109" s="25">
        <v>30</v>
      </c>
      <c r="BB109" s="25">
        <v>0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30</v>
      </c>
      <c r="BI109" s="20">
        <v>0</v>
      </c>
      <c r="BJ109" s="21">
        <v>0</v>
      </c>
      <c r="BK109" s="21">
        <v>30</v>
      </c>
      <c r="BL109" s="22">
        <v>0</v>
      </c>
    </row>
    <row r="110" spans="1:64" ht="31.5" x14ac:dyDescent="0.25">
      <c r="A110" s="16" t="s">
        <v>167</v>
      </c>
      <c r="B110" s="17" t="s">
        <v>168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  <c r="R110" s="17"/>
      <c r="S110" s="17"/>
      <c r="T110" s="19">
        <v>90</v>
      </c>
      <c r="U110" s="19">
        <v>0</v>
      </c>
      <c r="V110" s="19">
        <v>0</v>
      </c>
      <c r="W110" s="19">
        <v>90</v>
      </c>
      <c r="X110" s="19">
        <v>0</v>
      </c>
      <c r="Y110" s="19">
        <v>-90</v>
      </c>
      <c r="Z110" s="19">
        <v>0</v>
      </c>
      <c r="AA110" s="19">
        <v>0</v>
      </c>
      <c r="AB110" s="19">
        <v>-90</v>
      </c>
      <c r="AC110" s="19">
        <v>0</v>
      </c>
      <c r="AD110" s="25">
        <v>0</v>
      </c>
      <c r="AE110" s="25">
        <v>0</v>
      </c>
      <c r="AF110" s="25">
        <v>0</v>
      </c>
      <c r="AG110" s="25">
        <v>0</v>
      </c>
      <c r="AH110" s="25">
        <v>0</v>
      </c>
      <c r="AI110" s="25">
        <v>100</v>
      </c>
      <c r="AJ110" s="25">
        <v>0</v>
      </c>
      <c r="AK110" s="25">
        <v>0</v>
      </c>
      <c r="AL110" s="25">
        <v>100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5">
        <v>100</v>
      </c>
      <c r="AT110" s="25">
        <v>0</v>
      </c>
      <c r="AU110" s="25">
        <v>0</v>
      </c>
      <c r="AV110" s="25">
        <v>100</v>
      </c>
      <c r="AW110" s="25">
        <v>0</v>
      </c>
      <c r="AX110" s="25">
        <v>100</v>
      </c>
      <c r="AY110" s="25">
        <v>0</v>
      </c>
      <c r="AZ110" s="25">
        <v>0</v>
      </c>
      <c r="BA110" s="25">
        <v>100</v>
      </c>
      <c r="BB110" s="25">
        <v>0</v>
      </c>
      <c r="BC110" s="25">
        <v>0</v>
      </c>
      <c r="BD110" s="25">
        <v>0</v>
      </c>
      <c r="BE110" s="25">
        <v>0</v>
      </c>
      <c r="BF110" s="25">
        <v>0</v>
      </c>
      <c r="BG110" s="25">
        <v>0</v>
      </c>
      <c r="BH110" s="25">
        <v>100</v>
      </c>
      <c r="BI110" s="20">
        <v>0</v>
      </c>
      <c r="BJ110" s="21">
        <v>0</v>
      </c>
      <c r="BK110" s="21">
        <v>100</v>
      </c>
      <c r="BL110" s="22">
        <v>0</v>
      </c>
    </row>
    <row r="111" spans="1:64" ht="31.5" x14ac:dyDescent="0.25">
      <c r="A111" s="16" t="s">
        <v>42</v>
      </c>
      <c r="B111" s="17" t="s">
        <v>168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 t="s">
        <v>43</v>
      </c>
      <c r="R111" s="17"/>
      <c r="S111" s="17"/>
      <c r="T111" s="19">
        <v>90</v>
      </c>
      <c r="U111" s="19">
        <v>0</v>
      </c>
      <c r="V111" s="19">
        <v>0</v>
      </c>
      <c r="W111" s="19">
        <v>90</v>
      </c>
      <c r="X111" s="19">
        <v>0</v>
      </c>
      <c r="Y111" s="19">
        <v>-90</v>
      </c>
      <c r="Z111" s="19">
        <v>0</v>
      </c>
      <c r="AA111" s="19">
        <v>0</v>
      </c>
      <c r="AB111" s="19">
        <v>-90</v>
      </c>
      <c r="AC111" s="19">
        <v>0</v>
      </c>
      <c r="AD111" s="25">
        <v>0</v>
      </c>
      <c r="AE111" s="25">
        <v>0</v>
      </c>
      <c r="AF111" s="25">
        <v>0</v>
      </c>
      <c r="AG111" s="25">
        <v>0</v>
      </c>
      <c r="AH111" s="25">
        <v>0</v>
      </c>
      <c r="AI111" s="25">
        <v>100</v>
      </c>
      <c r="AJ111" s="25">
        <v>0</v>
      </c>
      <c r="AK111" s="25">
        <v>0</v>
      </c>
      <c r="AL111" s="25">
        <v>100</v>
      </c>
      <c r="AM111" s="25">
        <v>0</v>
      </c>
      <c r="AN111" s="25">
        <v>0</v>
      </c>
      <c r="AO111" s="25">
        <v>0</v>
      </c>
      <c r="AP111" s="25">
        <v>0</v>
      </c>
      <c r="AQ111" s="25">
        <v>0</v>
      </c>
      <c r="AR111" s="25">
        <v>0</v>
      </c>
      <c r="AS111" s="25">
        <v>100</v>
      </c>
      <c r="AT111" s="25">
        <v>0</v>
      </c>
      <c r="AU111" s="25">
        <v>0</v>
      </c>
      <c r="AV111" s="25">
        <v>100</v>
      </c>
      <c r="AW111" s="25">
        <v>0</v>
      </c>
      <c r="AX111" s="25">
        <v>100</v>
      </c>
      <c r="AY111" s="25">
        <v>0</v>
      </c>
      <c r="AZ111" s="25">
        <v>0</v>
      </c>
      <c r="BA111" s="25">
        <v>100</v>
      </c>
      <c r="BB111" s="25">
        <v>0</v>
      </c>
      <c r="BC111" s="25">
        <v>0</v>
      </c>
      <c r="BD111" s="25">
        <v>0</v>
      </c>
      <c r="BE111" s="25">
        <v>0</v>
      </c>
      <c r="BF111" s="25">
        <v>0</v>
      </c>
      <c r="BG111" s="25">
        <v>0</v>
      </c>
      <c r="BH111" s="25">
        <v>100</v>
      </c>
      <c r="BI111" s="20">
        <v>0</v>
      </c>
      <c r="BJ111" s="21">
        <v>0</v>
      </c>
      <c r="BK111" s="21">
        <v>100</v>
      </c>
      <c r="BL111" s="22">
        <v>0</v>
      </c>
    </row>
    <row r="112" spans="1:64" ht="47.25" x14ac:dyDescent="0.25">
      <c r="A112" s="16" t="s">
        <v>169</v>
      </c>
      <c r="B112" s="17" t="s">
        <v>170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/>
      <c r="R112" s="17"/>
      <c r="S112" s="17"/>
      <c r="T112" s="19">
        <v>100</v>
      </c>
      <c r="U112" s="19">
        <v>0</v>
      </c>
      <c r="V112" s="19">
        <v>0</v>
      </c>
      <c r="W112" s="19">
        <v>100</v>
      </c>
      <c r="X112" s="19">
        <v>0</v>
      </c>
      <c r="Y112" s="19">
        <v>-40</v>
      </c>
      <c r="Z112" s="19">
        <v>0</v>
      </c>
      <c r="AA112" s="19">
        <v>0</v>
      </c>
      <c r="AB112" s="19">
        <v>-40</v>
      </c>
      <c r="AC112" s="19">
        <v>0</v>
      </c>
      <c r="AD112" s="25">
        <v>60</v>
      </c>
      <c r="AE112" s="25">
        <v>0</v>
      </c>
      <c r="AF112" s="25">
        <v>0</v>
      </c>
      <c r="AG112" s="25">
        <v>60</v>
      </c>
      <c r="AH112" s="25">
        <v>0</v>
      </c>
      <c r="AI112" s="25">
        <v>80</v>
      </c>
      <c r="AJ112" s="25">
        <v>0</v>
      </c>
      <c r="AK112" s="25">
        <v>0</v>
      </c>
      <c r="AL112" s="25">
        <v>80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5">
        <v>80</v>
      </c>
      <c r="AT112" s="25">
        <v>0</v>
      </c>
      <c r="AU112" s="25">
        <v>0</v>
      </c>
      <c r="AV112" s="25">
        <v>80</v>
      </c>
      <c r="AW112" s="25">
        <v>0</v>
      </c>
      <c r="AX112" s="25">
        <v>80</v>
      </c>
      <c r="AY112" s="25">
        <v>0</v>
      </c>
      <c r="AZ112" s="25">
        <v>0</v>
      </c>
      <c r="BA112" s="25">
        <v>80</v>
      </c>
      <c r="BB112" s="25">
        <v>0</v>
      </c>
      <c r="BC112" s="25">
        <v>0</v>
      </c>
      <c r="BD112" s="25">
        <v>0</v>
      </c>
      <c r="BE112" s="25">
        <v>0</v>
      </c>
      <c r="BF112" s="25">
        <v>0</v>
      </c>
      <c r="BG112" s="25">
        <v>0</v>
      </c>
      <c r="BH112" s="25">
        <v>80</v>
      </c>
      <c r="BI112" s="20">
        <v>0</v>
      </c>
      <c r="BJ112" s="21">
        <v>0</v>
      </c>
      <c r="BK112" s="21">
        <v>80</v>
      </c>
      <c r="BL112" s="22">
        <v>0</v>
      </c>
    </row>
    <row r="113" spans="1:64" ht="31.5" x14ac:dyDescent="0.25">
      <c r="A113" s="16" t="s">
        <v>42</v>
      </c>
      <c r="B113" s="17" t="s">
        <v>170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8" t="s">
        <v>43</v>
      </c>
      <c r="R113" s="17"/>
      <c r="S113" s="17"/>
      <c r="T113" s="19">
        <v>100</v>
      </c>
      <c r="U113" s="19">
        <v>0</v>
      </c>
      <c r="V113" s="19">
        <v>0</v>
      </c>
      <c r="W113" s="19">
        <v>100</v>
      </c>
      <c r="X113" s="19">
        <v>0</v>
      </c>
      <c r="Y113" s="19">
        <v>-40</v>
      </c>
      <c r="Z113" s="19">
        <v>0</v>
      </c>
      <c r="AA113" s="19">
        <v>0</v>
      </c>
      <c r="AB113" s="19">
        <v>-40</v>
      </c>
      <c r="AC113" s="19">
        <v>0</v>
      </c>
      <c r="AD113" s="25">
        <v>60</v>
      </c>
      <c r="AE113" s="25">
        <v>0</v>
      </c>
      <c r="AF113" s="25">
        <v>0</v>
      </c>
      <c r="AG113" s="25">
        <v>60</v>
      </c>
      <c r="AH113" s="25">
        <v>0</v>
      </c>
      <c r="AI113" s="25">
        <v>80</v>
      </c>
      <c r="AJ113" s="25">
        <v>0</v>
      </c>
      <c r="AK113" s="25">
        <v>0</v>
      </c>
      <c r="AL113" s="25">
        <v>80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5">
        <v>80</v>
      </c>
      <c r="AT113" s="25">
        <v>0</v>
      </c>
      <c r="AU113" s="25">
        <v>0</v>
      </c>
      <c r="AV113" s="25">
        <v>80</v>
      </c>
      <c r="AW113" s="25">
        <v>0</v>
      </c>
      <c r="AX113" s="25">
        <v>80</v>
      </c>
      <c r="AY113" s="25">
        <v>0</v>
      </c>
      <c r="AZ113" s="25">
        <v>0</v>
      </c>
      <c r="BA113" s="25">
        <v>80</v>
      </c>
      <c r="BB113" s="25">
        <v>0</v>
      </c>
      <c r="BC113" s="25">
        <v>0</v>
      </c>
      <c r="BD113" s="25">
        <v>0</v>
      </c>
      <c r="BE113" s="25">
        <v>0</v>
      </c>
      <c r="BF113" s="25">
        <v>0</v>
      </c>
      <c r="BG113" s="25">
        <v>0</v>
      </c>
      <c r="BH113" s="25">
        <v>80</v>
      </c>
      <c r="BI113" s="20">
        <v>0</v>
      </c>
      <c r="BJ113" s="21">
        <v>0</v>
      </c>
      <c r="BK113" s="21">
        <v>80</v>
      </c>
      <c r="BL113" s="22">
        <v>0</v>
      </c>
    </row>
    <row r="114" spans="1:64" ht="15.75" x14ac:dyDescent="0.25">
      <c r="A114" s="10" t="s">
        <v>32</v>
      </c>
      <c r="B114" s="11" t="s">
        <v>171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/>
      <c r="R114" s="11"/>
      <c r="S114" s="11"/>
      <c r="T114" s="12">
        <v>425919.38461000001</v>
      </c>
      <c r="U114" s="12">
        <v>18618.572550000001</v>
      </c>
      <c r="V114" s="12">
        <v>245792.49606999999</v>
      </c>
      <c r="W114" s="12">
        <v>161508.31599</v>
      </c>
      <c r="X114" s="12">
        <v>0</v>
      </c>
      <c r="Y114" s="12">
        <v>7829.7557800000004</v>
      </c>
      <c r="Z114" s="12">
        <v>0</v>
      </c>
      <c r="AA114" s="12">
        <v>1423.9214099999999</v>
      </c>
      <c r="AB114" s="12">
        <v>6405.8343699999996</v>
      </c>
      <c r="AC114" s="12">
        <v>0</v>
      </c>
      <c r="AD114" s="24">
        <v>433749.14039000002</v>
      </c>
      <c r="AE114" s="24">
        <v>18618.572550000001</v>
      </c>
      <c r="AF114" s="24">
        <v>247216.41748</v>
      </c>
      <c r="AG114" s="24">
        <v>167914.15036</v>
      </c>
      <c r="AH114" s="24">
        <v>0</v>
      </c>
      <c r="AI114" s="24">
        <v>406690.73376999999</v>
      </c>
      <c r="AJ114" s="24">
        <v>22551.19629</v>
      </c>
      <c r="AK114" s="24">
        <v>234351.83364999999</v>
      </c>
      <c r="AL114" s="24">
        <v>149787.70383000001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0</v>
      </c>
      <c r="AS114" s="24">
        <v>406690.73376999999</v>
      </c>
      <c r="AT114" s="24">
        <v>22551.19629</v>
      </c>
      <c r="AU114" s="24">
        <v>234351.83364999999</v>
      </c>
      <c r="AV114" s="24">
        <v>149787.70383000001</v>
      </c>
      <c r="AW114" s="24">
        <v>0</v>
      </c>
      <c r="AX114" s="24">
        <v>430166.36300000001</v>
      </c>
      <c r="AY114" s="24">
        <v>25427.25605</v>
      </c>
      <c r="AZ114" s="24">
        <v>234886.25294999999</v>
      </c>
      <c r="BA114" s="24">
        <v>169852.85399999999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430166.36300000001</v>
      </c>
      <c r="BI114" s="13">
        <v>25427.25605</v>
      </c>
      <c r="BJ114" s="14">
        <v>234886.25294999999</v>
      </c>
      <c r="BK114" s="14">
        <v>169852.85399999999</v>
      </c>
      <c r="BL114" s="15">
        <v>0</v>
      </c>
    </row>
    <row r="115" spans="1:64" ht="31.5" x14ac:dyDescent="0.25">
      <c r="A115" s="10" t="s">
        <v>172</v>
      </c>
      <c r="B115" s="11" t="s">
        <v>173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/>
      <c r="R115" s="11"/>
      <c r="S115" s="11"/>
      <c r="T115" s="12">
        <v>318196.80167000002</v>
      </c>
      <c r="U115" s="12">
        <v>16366.273999999999</v>
      </c>
      <c r="V115" s="12">
        <v>236127.11900000001</v>
      </c>
      <c r="W115" s="12">
        <v>65703.408670000004</v>
      </c>
      <c r="X115" s="12">
        <v>0</v>
      </c>
      <c r="Y115" s="12">
        <v>2607.723</v>
      </c>
      <c r="Z115" s="12">
        <v>0</v>
      </c>
      <c r="AA115" s="12">
        <v>0</v>
      </c>
      <c r="AB115" s="12">
        <v>2607.723</v>
      </c>
      <c r="AC115" s="12">
        <v>0</v>
      </c>
      <c r="AD115" s="24">
        <v>320804.52467000001</v>
      </c>
      <c r="AE115" s="24">
        <v>16366.273999999999</v>
      </c>
      <c r="AF115" s="24">
        <v>236127.11900000001</v>
      </c>
      <c r="AG115" s="24">
        <v>68311.131670000002</v>
      </c>
      <c r="AH115" s="24">
        <v>0</v>
      </c>
      <c r="AI115" s="24">
        <v>300472.27600000001</v>
      </c>
      <c r="AJ115" s="24">
        <v>15982.637000000001</v>
      </c>
      <c r="AK115" s="24">
        <v>233760.42</v>
      </c>
      <c r="AL115" s="24">
        <v>50729.218999999997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  <c r="AS115" s="24">
        <v>300472.27600000001</v>
      </c>
      <c r="AT115" s="24">
        <v>15982.637000000001</v>
      </c>
      <c r="AU115" s="24">
        <v>233760.42</v>
      </c>
      <c r="AV115" s="24">
        <v>50729.218999999997</v>
      </c>
      <c r="AW115" s="24">
        <v>0</v>
      </c>
      <c r="AX115" s="24">
        <v>317054.23800000001</v>
      </c>
      <c r="AY115" s="24">
        <v>16146.27</v>
      </c>
      <c r="AZ115" s="24">
        <v>234093.08</v>
      </c>
      <c r="BA115" s="24">
        <v>66814.888000000006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317054.23800000001</v>
      </c>
      <c r="BI115" s="13">
        <v>16146.27</v>
      </c>
      <c r="BJ115" s="14">
        <v>234093.08</v>
      </c>
      <c r="BK115" s="14">
        <v>66814.888000000006</v>
      </c>
      <c r="BL115" s="15">
        <v>0</v>
      </c>
    </row>
    <row r="116" spans="1:64" ht="15.75" x14ac:dyDescent="0.25">
      <c r="A116" s="16" t="s">
        <v>174</v>
      </c>
      <c r="B116" s="17" t="s">
        <v>175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/>
      <c r="R116" s="17"/>
      <c r="S116" s="17"/>
      <c r="T116" s="19">
        <v>33866.620999999999</v>
      </c>
      <c r="U116" s="19">
        <v>0</v>
      </c>
      <c r="V116" s="19">
        <v>25038.625</v>
      </c>
      <c r="W116" s="19">
        <v>8827.9959999999992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25">
        <v>33866.620999999999</v>
      </c>
      <c r="AE116" s="25">
        <v>0</v>
      </c>
      <c r="AF116" s="25">
        <v>25038.625</v>
      </c>
      <c r="AG116" s="25">
        <v>8827.9959999999992</v>
      </c>
      <c r="AH116" s="25">
        <v>0</v>
      </c>
      <c r="AI116" s="25">
        <v>31129.251</v>
      </c>
      <c r="AJ116" s="25">
        <v>0</v>
      </c>
      <c r="AK116" s="25">
        <v>25311.424999999999</v>
      </c>
      <c r="AL116" s="25">
        <v>5817.826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31129.251</v>
      </c>
      <c r="AT116" s="25">
        <v>0</v>
      </c>
      <c r="AU116" s="25">
        <v>25311.424999999999</v>
      </c>
      <c r="AV116" s="25">
        <v>5817.826</v>
      </c>
      <c r="AW116" s="25">
        <v>0</v>
      </c>
      <c r="AX116" s="25">
        <v>35573.730000000003</v>
      </c>
      <c r="AY116" s="25">
        <v>0</v>
      </c>
      <c r="AZ116" s="25">
        <v>25311.424999999999</v>
      </c>
      <c r="BA116" s="25">
        <v>10262.305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35573.730000000003</v>
      </c>
      <c r="BI116" s="20">
        <v>0</v>
      </c>
      <c r="BJ116" s="21">
        <v>25311.424999999999</v>
      </c>
      <c r="BK116" s="21">
        <v>10262.305</v>
      </c>
      <c r="BL116" s="22">
        <v>0</v>
      </c>
    </row>
    <row r="117" spans="1:64" ht="31.5" x14ac:dyDescent="0.25">
      <c r="A117" s="16" t="s">
        <v>176</v>
      </c>
      <c r="B117" s="17" t="s">
        <v>177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8"/>
      <c r="R117" s="17"/>
      <c r="S117" s="17"/>
      <c r="T117" s="19">
        <v>33866.620999999999</v>
      </c>
      <c r="U117" s="19">
        <v>0</v>
      </c>
      <c r="V117" s="19">
        <v>25038.625</v>
      </c>
      <c r="W117" s="19">
        <v>8827.9959999999992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25">
        <v>33866.620999999999</v>
      </c>
      <c r="AE117" s="25">
        <v>0</v>
      </c>
      <c r="AF117" s="25">
        <v>25038.625</v>
      </c>
      <c r="AG117" s="25">
        <v>8827.9959999999992</v>
      </c>
      <c r="AH117" s="25">
        <v>0</v>
      </c>
      <c r="AI117" s="25">
        <v>31129.251</v>
      </c>
      <c r="AJ117" s="25">
        <v>0</v>
      </c>
      <c r="AK117" s="25">
        <v>25311.424999999999</v>
      </c>
      <c r="AL117" s="25">
        <v>5817.826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31129.251</v>
      </c>
      <c r="AT117" s="25">
        <v>0</v>
      </c>
      <c r="AU117" s="25">
        <v>25311.424999999999</v>
      </c>
      <c r="AV117" s="25">
        <v>5817.826</v>
      </c>
      <c r="AW117" s="25">
        <v>0</v>
      </c>
      <c r="AX117" s="25">
        <v>35573.730000000003</v>
      </c>
      <c r="AY117" s="25">
        <v>0</v>
      </c>
      <c r="AZ117" s="25">
        <v>25311.424999999999</v>
      </c>
      <c r="BA117" s="25">
        <v>10262.305</v>
      </c>
      <c r="BB117" s="25">
        <v>0</v>
      </c>
      <c r="BC117" s="25">
        <v>0</v>
      </c>
      <c r="BD117" s="25">
        <v>0</v>
      </c>
      <c r="BE117" s="25">
        <v>0</v>
      </c>
      <c r="BF117" s="25">
        <v>0</v>
      </c>
      <c r="BG117" s="25">
        <v>0</v>
      </c>
      <c r="BH117" s="25">
        <v>35573.730000000003</v>
      </c>
      <c r="BI117" s="20">
        <v>0</v>
      </c>
      <c r="BJ117" s="21">
        <v>25311.424999999999</v>
      </c>
      <c r="BK117" s="21">
        <v>10262.305</v>
      </c>
      <c r="BL117" s="22">
        <v>0</v>
      </c>
    </row>
    <row r="118" spans="1:64" ht="31.5" x14ac:dyDescent="0.25">
      <c r="A118" s="16" t="s">
        <v>178</v>
      </c>
      <c r="B118" s="17" t="s">
        <v>179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8"/>
      <c r="R118" s="17"/>
      <c r="S118" s="17"/>
      <c r="T118" s="19">
        <v>24688.625</v>
      </c>
      <c r="U118" s="19">
        <v>0</v>
      </c>
      <c r="V118" s="19">
        <v>24688.625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25">
        <f>24688.625</f>
        <v>24688.625</v>
      </c>
      <c r="AE118" s="25">
        <v>0</v>
      </c>
      <c r="AF118" s="25">
        <v>24688.625</v>
      </c>
      <c r="AG118" s="25">
        <v>0</v>
      </c>
      <c r="AH118" s="25">
        <v>0</v>
      </c>
      <c r="AI118" s="25">
        <v>25311.424999999999</v>
      </c>
      <c r="AJ118" s="25">
        <v>0</v>
      </c>
      <c r="AK118" s="25">
        <v>25311.424999999999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5">
        <v>25311.424999999999</v>
      </c>
      <c r="AT118" s="25">
        <v>0</v>
      </c>
      <c r="AU118" s="25">
        <v>25311.424999999999</v>
      </c>
      <c r="AV118" s="25">
        <v>0</v>
      </c>
      <c r="AW118" s="25">
        <v>0</v>
      </c>
      <c r="AX118" s="25">
        <v>25311.424999999999</v>
      </c>
      <c r="AY118" s="25">
        <v>0</v>
      </c>
      <c r="AZ118" s="25">
        <v>25311.424999999999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25311.424999999999</v>
      </c>
      <c r="BI118" s="20">
        <v>0</v>
      </c>
      <c r="BJ118" s="21">
        <v>25311.424999999999</v>
      </c>
      <c r="BK118" s="21">
        <v>0</v>
      </c>
      <c r="BL118" s="22">
        <v>0</v>
      </c>
    </row>
    <row r="119" spans="1:64" ht="31.5" x14ac:dyDescent="0.25">
      <c r="A119" s="16" t="s">
        <v>58</v>
      </c>
      <c r="B119" s="17" t="s">
        <v>179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8" t="s">
        <v>59</v>
      </c>
      <c r="R119" s="17"/>
      <c r="S119" s="17"/>
      <c r="T119" s="19">
        <v>24688.625</v>
      </c>
      <c r="U119" s="19">
        <v>0</v>
      </c>
      <c r="V119" s="19">
        <v>24688.625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25">
        <f>24688.625</f>
        <v>24688.625</v>
      </c>
      <c r="AE119" s="25">
        <v>0</v>
      </c>
      <c r="AF119" s="25">
        <v>24688.625</v>
      </c>
      <c r="AG119" s="25">
        <v>0</v>
      </c>
      <c r="AH119" s="25">
        <v>0</v>
      </c>
      <c r="AI119" s="25">
        <v>24688.625</v>
      </c>
      <c r="AJ119" s="25">
        <v>0</v>
      </c>
      <c r="AK119" s="25">
        <v>24688.625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24688.625</v>
      </c>
      <c r="AT119" s="25">
        <v>0</v>
      </c>
      <c r="AU119" s="25">
        <v>24688.625</v>
      </c>
      <c r="AV119" s="25">
        <v>0</v>
      </c>
      <c r="AW119" s="25">
        <v>0</v>
      </c>
      <c r="AX119" s="25">
        <v>24688.625</v>
      </c>
      <c r="AY119" s="25">
        <v>0</v>
      </c>
      <c r="AZ119" s="25">
        <v>24688.625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24688.625</v>
      </c>
      <c r="BI119" s="20">
        <v>0</v>
      </c>
      <c r="BJ119" s="21">
        <v>24688.625</v>
      </c>
      <c r="BK119" s="21">
        <v>0</v>
      </c>
      <c r="BL119" s="22">
        <v>0</v>
      </c>
    </row>
    <row r="120" spans="1:64" ht="15.75" x14ac:dyDescent="0.25">
      <c r="A120" s="16" t="s">
        <v>64</v>
      </c>
      <c r="B120" s="17" t="s">
        <v>179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 t="s">
        <v>65</v>
      </c>
      <c r="R120" s="17"/>
      <c r="S120" s="17"/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622.79999999999995</v>
      </c>
      <c r="AJ120" s="25">
        <v>0</v>
      </c>
      <c r="AK120" s="25">
        <v>622.79999999999995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622.79999999999995</v>
      </c>
      <c r="AT120" s="25">
        <v>0</v>
      </c>
      <c r="AU120" s="25">
        <v>622.79999999999995</v>
      </c>
      <c r="AV120" s="25">
        <v>0</v>
      </c>
      <c r="AW120" s="25">
        <v>0</v>
      </c>
      <c r="AX120" s="25">
        <v>622.79999999999995</v>
      </c>
      <c r="AY120" s="25">
        <v>0</v>
      </c>
      <c r="AZ120" s="25">
        <v>622.79999999999995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622.79999999999995</v>
      </c>
      <c r="BI120" s="20">
        <v>0</v>
      </c>
      <c r="BJ120" s="21">
        <v>622.79999999999995</v>
      </c>
      <c r="BK120" s="21">
        <v>0</v>
      </c>
      <c r="BL120" s="22">
        <v>0</v>
      </c>
    </row>
    <row r="121" spans="1:64" ht="63" x14ac:dyDescent="0.25">
      <c r="A121" s="16" t="s">
        <v>496</v>
      </c>
      <c r="B121" s="17" t="s">
        <v>497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8"/>
      <c r="R121" s="17"/>
      <c r="S121" s="17"/>
      <c r="T121" s="19">
        <v>350</v>
      </c>
      <c r="U121" s="19">
        <v>0</v>
      </c>
      <c r="V121" s="19">
        <v>350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350</v>
      </c>
      <c r="AE121" s="19">
        <v>0</v>
      </c>
      <c r="AF121" s="19">
        <v>350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20"/>
      <c r="BJ121" s="21"/>
      <c r="BK121" s="21"/>
      <c r="BL121" s="22"/>
    </row>
    <row r="122" spans="1:64" ht="31.5" x14ac:dyDescent="0.25">
      <c r="A122" s="16" t="s">
        <v>58</v>
      </c>
      <c r="B122" s="17" t="s">
        <v>497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 t="s">
        <v>59</v>
      </c>
      <c r="R122" s="17"/>
      <c r="S122" s="17"/>
      <c r="T122" s="19">
        <v>350</v>
      </c>
      <c r="U122" s="19">
        <v>0</v>
      </c>
      <c r="V122" s="19">
        <v>350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350</v>
      </c>
      <c r="AE122" s="19">
        <v>0</v>
      </c>
      <c r="AF122" s="19">
        <v>350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20"/>
      <c r="BJ122" s="21"/>
      <c r="BK122" s="21"/>
      <c r="BL122" s="22"/>
    </row>
    <row r="123" spans="1:64" ht="15.75" x14ac:dyDescent="0.25">
      <c r="A123" s="16" t="s">
        <v>180</v>
      </c>
      <c r="B123" s="17" t="s">
        <v>181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8"/>
      <c r="R123" s="17"/>
      <c r="S123" s="17"/>
      <c r="T123" s="19">
        <v>8127.7510000000002</v>
      </c>
      <c r="U123" s="19">
        <v>0</v>
      </c>
      <c r="V123" s="19">
        <v>0</v>
      </c>
      <c r="W123" s="19">
        <v>8127.7510000000002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25">
        <v>8127.7510000000002</v>
      </c>
      <c r="AE123" s="25">
        <v>0</v>
      </c>
      <c r="AF123" s="25">
        <v>0</v>
      </c>
      <c r="AG123" s="25">
        <v>8127.7510000000002</v>
      </c>
      <c r="AH123" s="25">
        <v>0</v>
      </c>
      <c r="AI123" s="25">
        <v>5117.5810000000001</v>
      </c>
      <c r="AJ123" s="25">
        <v>0</v>
      </c>
      <c r="AK123" s="25">
        <v>0</v>
      </c>
      <c r="AL123" s="25">
        <v>5117.5810000000001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5">
        <v>5117.5810000000001</v>
      </c>
      <c r="AT123" s="25">
        <v>0</v>
      </c>
      <c r="AU123" s="25">
        <v>0</v>
      </c>
      <c r="AV123" s="25">
        <v>5117.5810000000001</v>
      </c>
      <c r="AW123" s="25">
        <v>0</v>
      </c>
      <c r="AX123" s="25">
        <v>9562.06</v>
      </c>
      <c r="AY123" s="25">
        <v>0</v>
      </c>
      <c r="AZ123" s="25">
        <v>0</v>
      </c>
      <c r="BA123" s="25">
        <v>9562.06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9562.06</v>
      </c>
      <c r="BI123" s="20">
        <v>0</v>
      </c>
      <c r="BJ123" s="21">
        <v>0</v>
      </c>
      <c r="BK123" s="21">
        <v>9562.06</v>
      </c>
      <c r="BL123" s="22">
        <v>0</v>
      </c>
    </row>
    <row r="124" spans="1:64" ht="31.5" x14ac:dyDescent="0.25">
      <c r="A124" s="16" t="s">
        <v>58</v>
      </c>
      <c r="B124" s="17" t="s">
        <v>181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8" t="s">
        <v>59</v>
      </c>
      <c r="R124" s="17"/>
      <c r="S124" s="17"/>
      <c r="T124" s="19">
        <v>8127.7510000000002</v>
      </c>
      <c r="U124" s="19">
        <v>0</v>
      </c>
      <c r="V124" s="19">
        <v>0</v>
      </c>
      <c r="W124" s="19">
        <v>8127.7510000000002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25">
        <v>8127.7510000000002</v>
      </c>
      <c r="AE124" s="25">
        <v>0</v>
      </c>
      <c r="AF124" s="25">
        <v>0</v>
      </c>
      <c r="AG124" s="25">
        <v>8127.7510000000002</v>
      </c>
      <c r="AH124" s="25">
        <v>0</v>
      </c>
      <c r="AI124" s="25">
        <v>5117.5810000000001</v>
      </c>
      <c r="AJ124" s="25">
        <v>0</v>
      </c>
      <c r="AK124" s="25">
        <v>0</v>
      </c>
      <c r="AL124" s="25">
        <v>5117.5810000000001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5">
        <v>5117.5810000000001</v>
      </c>
      <c r="AT124" s="25">
        <v>0</v>
      </c>
      <c r="AU124" s="25">
        <v>0</v>
      </c>
      <c r="AV124" s="25">
        <v>5117.5810000000001</v>
      </c>
      <c r="AW124" s="25">
        <v>0</v>
      </c>
      <c r="AX124" s="25">
        <v>9562.06</v>
      </c>
      <c r="AY124" s="25">
        <v>0</v>
      </c>
      <c r="AZ124" s="25">
        <v>0</v>
      </c>
      <c r="BA124" s="25">
        <v>9562.06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9562.06</v>
      </c>
      <c r="BI124" s="20">
        <v>0</v>
      </c>
      <c r="BJ124" s="21">
        <v>0</v>
      </c>
      <c r="BK124" s="21">
        <v>9562.06</v>
      </c>
      <c r="BL124" s="22">
        <v>0</v>
      </c>
    </row>
    <row r="125" spans="1:64" ht="15.75" x14ac:dyDescent="0.25">
      <c r="A125" s="16" t="s">
        <v>182</v>
      </c>
      <c r="B125" s="17" t="s">
        <v>183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8"/>
      <c r="R125" s="17"/>
      <c r="S125" s="17"/>
      <c r="T125" s="19">
        <v>700.245</v>
      </c>
      <c r="U125" s="19">
        <v>0</v>
      </c>
      <c r="V125" s="19">
        <v>0</v>
      </c>
      <c r="W125" s="19">
        <v>700.245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25">
        <v>700.245</v>
      </c>
      <c r="AE125" s="25">
        <v>0</v>
      </c>
      <c r="AF125" s="25">
        <v>0</v>
      </c>
      <c r="AG125" s="25">
        <v>700.245</v>
      </c>
      <c r="AH125" s="25">
        <v>0</v>
      </c>
      <c r="AI125" s="25">
        <v>700.245</v>
      </c>
      <c r="AJ125" s="25">
        <v>0</v>
      </c>
      <c r="AK125" s="25">
        <v>0</v>
      </c>
      <c r="AL125" s="25">
        <v>700.245</v>
      </c>
      <c r="AM125" s="25">
        <v>0</v>
      </c>
      <c r="AN125" s="25">
        <v>0</v>
      </c>
      <c r="AO125" s="25">
        <v>0</v>
      </c>
      <c r="AP125" s="25">
        <v>0</v>
      </c>
      <c r="AQ125" s="25">
        <v>0</v>
      </c>
      <c r="AR125" s="25">
        <v>0</v>
      </c>
      <c r="AS125" s="25">
        <v>700.245</v>
      </c>
      <c r="AT125" s="25">
        <v>0</v>
      </c>
      <c r="AU125" s="25">
        <v>0</v>
      </c>
      <c r="AV125" s="25">
        <v>700.245</v>
      </c>
      <c r="AW125" s="25">
        <v>0</v>
      </c>
      <c r="AX125" s="25">
        <v>700.245</v>
      </c>
      <c r="AY125" s="25">
        <v>0</v>
      </c>
      <c r="AZ125" s="25">
        <v>0</v>
      </c>
      <c r="BA125" s="25">
        <v>700.245</v>
      </c>
      <c r="BB125" s="25">
        <v>0</v>
      </c>
      <c r="BC125" s="25">
        <v>0</v>
      </c>
      <c r="BD125" s="25">
        <v>0</v>
      </c>
      <c r="BE125" s="25">
        <v>0</v>
      </c>
      <c r="BF125" s="25">
        <v>0</v>
      </c>
      <c r="BG125" s="25">
        <v>0</v>
      </c>
      <c r="BH125" s="25">
        <v>700.245</v>
      </c>
      <c r="BI125" s="20">
        <v>0</v>
      </c>
      <c r="BJ125" s="21">
        <v>0</v>
      </c>
      <c r="BK125" s="21">
        <v>700.245</v>
      </c>
      <c r="BL125" s="22">
        <v>0</v>
      </c>
    </row>
    <row r="126" spans="1:64" ht="31.5" x14ac:dyDescent="0.25">
      <c r="A126" s="16" t="s">
        <v>184</v>
      </c>
      <c r="B126" s="17" t="s">
        <v>185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8"/>
      <c r="R126" s="17"/>
      <c r="S126" s="17"/>
      <c r="T126" s="19">
        <v>700.245</v>
      </c>
      <c r="U126" s="19">
        <v>0</v>
      </c>
      <c r="V126" s="19">
        <v>0</v>
      </c>
      <c r="W126" s="19">
        <v>700.245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25">
        <v>700.245</v>
      </c>
      <c r="AE126" s="25">
        <v>0</v>
      </c>
      <c r="AF126" s="25">
        <v>0</v>
      </c>
      <c r="AG126" s="25">
        <v>700.245</v>
      </c>
      <c r="AH126" s="25">
        <v>0</v>
      </c>
      <c r="AI126" s="25">
        <v>700.245</v>
      </c>
      <c r="AJ126" s="25">
        <v>0</v>
      </c>
      <c r="AK126" s="25">
        <v>0</v>
      </c>
      <c r="AL126" s="25">
        <v>700.245</v>
      </c>
      <c r="AM126" s="25">
        <v>0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700.245</v>
      </c>
      <c r="AT126" s="25">
        <v>0</v>
      </c>
      <c r="AU126" s="25">
        <v>0</v>
      </c>
      <c r="AV126" s="25">
        <v>700.245</v>
      </c>
      <c r="AW126" s="25">
        <v>0</v>
      </c>
      <c r="AX126" s="25">
        <v>700.245</v>
      </c>
      <c r="AY126" s="25">
        <v>0</v>
      </c>
      <c r="AZ126" s="25">
        <v>0</v>
      </c>
      <c r="BA126" s="25">
        <v>700.245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700.245</v>
      </c>
      <c r="BI126" s="20">
        <v>0</v>
      </c>
      <c r="BJ126" s="21">
        <v>0</v>
      </c>
      <c r="BK126" s="21">
        <v>700.245</v>
      </c>
      <c r="BL126" s="22">
        <v>0</v>
      </c>
    </row>
    <row r="127" spans="1:64" ht="31.5" x14ac:dyDescent="0.25">
      <c r="A127" s="16" t="s">
        <v>58</v>
      </c>
      <c r="B127" s="17" t="s">
        <v>185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 t="s">
        <v>59</v>
      </c>
      <c r="R127" s="17"/>
      <c r="S127" s="17"/>
      <c r="T127" s="19">
        <v>700.245</v>
      </c>
      <c r="U127" s="19">
        <v>0</v>
      </c>
      <c r="V127" s="19">
        <v>0</v>
      </c>
      <c r="W127" s="19">
        <v>700.245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25">
        <v>700.245</v>
      </c>
      <c r="AE127" s="25">
        <v>0</v>
      </c>
      <c r="AF127" s="25">
        <v>0</v>
      </c>
      <c r="AG127" s="25">
        <v>700.245</v>
      </c>
      <c r="AH127" s="25">
        <v>0</v>
      </c>
      <c r="AI127" s="25">
        <v>700.245</v>
      </c>
      <c r="AJ127" s="25">
        <v>0</v>
      </c>
      <c r="AK127" s="25">
        <v>0</v>
      </c>
      <c r="AL127" s="25">
        <v>700.245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700.245</v>
      </c>
      <c r="AT127" s="25">
        <v>0</v>
      </c>
      <c r="AU127" s="25">
        <v>0</v>
      </c>
      <c r="AV127" s="25">
        <v>700.245</v>
      </c>
      <c r="AW127" s="25">
        <v>0</v>
      </c>
      <c r="AX127" s="25">
        <v>700.245</v>
      </c>
      <c r="AY127" s="25">
        <v>0</v>
      </c>
      <c r="AZ127" s="25">
        <v>0</v>
      </c>
      <c r="BA127" s="25">
        <v>700.245</v>
      </c>
      <c r="BB127" s="25">
        <v>0</v>
      </c>
      <c r="BC127" s="25">
        <v>0</v>
      </c>
      <c r="BD127" s="25">
        <v>0</v>
      </c>
      <c r="BE127" s="25">
        <v>0</v>
      </c>
      <c r="BF127" s="25">
        <v>0</v>
      </c>
      <c r="BG127" s="25">
        <v>0</v>
      </c>
      <c r="BH127" s="25">
        <v>700.245</v>
      </c>
      <c r="BI127" s="20">
        <v>0</v>
      </c>
      <c r="BJ127" s="21">
        <v>0</v>
      </c>
      <c r="BK127" s="21">
        <v>700.245</v>
      </c>
      <c r="BL127" s="22">
        <v>0</v>
      </c>
    </row>
    <row r="128" spans="1:64" ht="15.75" x14ac:dyDescent="0.25">
      <c r="A128" s="16" t="s">
        <v>186</v>
      </c>
      <c r="B128" s="17" t="s">
        <v>187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8"/>
      <c r="R128" s="17"/>
      <c r="S128" s="17"/>
      <c r="T128" s="19">
        <v>244954.785</v>
      </c>
      <c r="U128" s="19">
        <v>16366.273999999999</v>
      </c>
      <c r="V128" s="19">
        <v>185398.89499999999</v>
      </c>
      <c r="W128" s="19">
        <v>43189.616000000002</v>
      </c>
      <c r="X128" s="19">
        <v>0</v>
      </c>
      <c r="Y128" s="19">
        <v>2000</v>
      </c>
      <c r="Z128" s="19">
        <v>0</v>
      </c>
      <c r="AA128" s="19">
        <v>0</v>
      </c>
      <c r="AB128" s="19">
        <v>2000</v>
      </c>
      <c r="AC128" s="19">
        <v>0</v>
      </c>
      <c r="AD128" s="25">
        <v>246954.785</v>
      </c>
      <c r="AE128" s="25">
        <v>16366.273999999999</v>
      </c>
      <c r="AF128" s="25">
        <v>185398.89499999999</v>
      </c>
      <c r="AG128" s="25">
        <v>45189.616000000002</v>
      </c>
      <c r="AH128" s="25">
        <v>0</v>
      </c>
      <c r="AI128" s="25">
        <v>238056.56909999999</v>
      </c>
      <c r="AJ128" s="25">
        <v>15982.637000000001</v>
      </c>
      <c r="AK128" s="25">
        <v>186838.932</v>
      </c>
      <c r="AL128" s="25">
        <v>35235.000099999997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5">
        <v>238056.56909999999</v>
      </c>
      <c r="AT128" s="25">
        <v>15982.637000000001</v>
      </c>
      <c r="AU128" s="25">
        <v>186838.932</v>
      </c>
      <c r="AV128" s="25">
        <v>35235.000099999997</v>
      </c>
      <c r="AW128" s="25">
        <v>0</v>
      </c>
      <c r="AX128" s="25">
        <v>250886.33350000001</v>
      </c>
      <c r="AY128" s="25">
        <v>16146.27</v>
      </c>
      <c r="AZ128" s="25">
        <v>186701.42800000001</v>
      </c>
      <c r="BA128" s="25">
        <v>48038.635499999997</v>
      </c>
      <c r="BB128" s="25">
        <v>0</v>
      </c>
      <c r="BC128" s="25">
        <v>0</v>
      </c>
      <c r="BD128" s="25">
        <v>0</v>
      </c>
      <c r="BE128" s="25">
        <v>0</v>
      </c>
      <c r="BF128" s="25">
        <v>0</v>
      </c>
      <c r="BG128" s="25">
        <v>0</v>
      </c>
      <c r="BH128" s="25">
        <v>250886.33350000001</v>
      </c>
      <c r="BI128" s="20">
        <v>16146.27</v>
      </c>
      <c r="BJ128" s="21">
        <v>186701.42800000001</v>
      </c>
      <c r="BK128" s="21">
        <v>48038.635499999997</v>
      </c>
      <c r="BL128" s="22">
        <v>0</v>
      </c>
    </row>
    <row r="129" spans="1:64" ht="31.5" x14ac:dyDescent="0.25">
      <c r="A129" s="16" t="s">
        <v>188</v>
      </c>
      <c r="B129" s="17" t="s">
        <v>189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8"/>
      <c r="R129" s="17"/>
      <c r="S129" s="17"/>
      <c r="T129" s="19">
        <v>244954.785</v>
      </c>
      <c r="U129" s="19">
        <v>16366.273999999999</v>
      </c>
      <c r="V129" s="19">
        <v>185398.89499999999</v>
      </c>
      <c r="W129" s="19">
        <v>43189.616000000002</v>
      </c>
      <c r="X129" s="19">
        <v>0</v>
      </c>
      <c r="Y129" s="19">
        <v>2000</v>
      </c>
      <c r="Z129" s="19">
        <v>0</v>
      </c>
      <c r="AA129" s="19">
        <v>0</v>
      </c>
      <c r="AB129" s="19">
        <v>2000</v>
      </c>
      <c r="AC129" s="19">
        <v>0</v>
      </c>
      <c r="AD129" s="25">
        <v>246954.785</v>
      </c>
      <c r="AE129" s="25">
        <v>16366.273999999999</v>
      </c>
      <c r="AF129" s="25">
        <v>185398.89499999999</v>
      </c>
      <c r="AG129" s="25">
        <v>45189.616000000002</v>
      </c>
      <c r="AH129" s="25">
        <v>0</v>
      </c>
      <c r="AI129" s="25">
        <v>238056.56909999999</v>
      </c>
      <c r="AJ129" s="25">
        <v>15982.637000000001</v>
      </c>
      <c r="AK129" s="25">
        <v>186838.932</v>
      </c>
      <c r="AL129" s="25">
        <v>35235.000099999997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5">
        <v>238056.56909999999</v>
      </c>
      <c r="AT129" s="25">
        <v>15982.637000000001</v>
      </c>
      <c r="AU129" s="25">
        <v>186838.932</v>
      </c>
      <c r="AV129" s="25">
        <v>35235.000099999997</v>
      </c>
      <c r="AW129" s="25">
        <v>0</v>
      </c>
      <c r="AX129" s="25">
        <v>250886.33350000001</v>
      </c>
      <c r="AY129" s="25">
        <v>16146.27</v>
      </c>
      <c r="AZ129" s="25">
        <v>186701.42800000001</v>
      </c>
      <c r="BA129" s="25">
        <v>48038.635499999997</v>
      </c>
      <c r="BB129" s="25">
        <v>0</v>
      </c>
      <c r="BC129" s="25">
        <v>0</v>
      </c>
      <c r="BD129" s="25">
        <v>0</v>
      </c>
      <c r="BE129" s="25">
        <v>0</v>
      </c>
      <c r="BF129" s="25">
        <v>0</v>
      </c>
      <c r="BG129" s="25">
        <v>0</v>
      </c>
      <c r="BH129" s="25">
        <v>250886.33350000001</v>
      </c>
      <c r="BI129" s="20">
        <v>16146.27</v>
      </c>
      <c r="BJ129" s="21">
        <v>186701.42800000001</v>
      </c>
      <c r="BK129" s="21">
        <v>48038.635499999997</v>
      </c>
      <c r="BL129" s="22">
        <v>0</v>
      </c>
    </row>
    <row r="130" spans="1:64" ht="31.5" x14ac:dyDescent="0.25">
      <c r="A130" s="16" t="s">
        <v>178</v>
      </c>
      <c r="B130" s="17" t="s">
        <v>190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/>
      <c r="R130" s="17"/>
      <c r="S130" s="17"/>
      <c r="T130" s="19">
        <v>174673.53700000001</v>
      </c>
      <c r="U130" s="19">
        <v>0</v>
      </c>
      <c r="V130" s="19">
        <v>174673.53700000001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25">
        <v>174673.53700000001</v>
      </c>
      <c r="AE130" s="25">
        <v>0</v>
      </c>
      <c r="AF130" s="25">
        <v>174673.53700000001</v>
      </c>
      <c r="AG130" s="25">
        <v>0</v>
      </c>
      <c r="AH130" s="25">
        <v>0</v>
      </c>
      <c r="AI130" s="25">
        <v>176366.519</v>
      </c>
      <c r="AJ130" s="25">
        <v>0</v>
      </c>
      <c r="AK130" s="25">
        <v>176366.519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5">
        <v>176366.519</v>
      </c>
      <c r="AT130" s="25">
        <v>0</v>
      </c>
      <c r="AU130" s="25">
        <v>176366.519</v>
      </c>
      <c r="AV130" s="25">
        <v>0</v>
      </c>
      <c r="AW130" s="25">
        <v>0</v>
      </c>
      <c r="AX130" s="25">
        <v>176366.519</v>
      </c>
      <c r="AY130" s="25">
        <v>0</v>
      </c>
      <c r="AZ130" s="25">
        <v>176366.519</v>
      </c>
      <c r="BA130" s="25">
        <v>0</v>
      </c>
      <c r="BB130" s="25">
        <v>0</v>
      </c>
      <c r="BC130" s="25">
        <v>0</v>
      </c>
      <c r="BD130" s="25">
        <v>0</v>
      </c>
      <c r="BE130" s="25">
        <v>0</v>
      </c>
      <c r="BF130" s="25">
        <v>0</v>
      </c>
      <c r="BG130" s="25">
        <v>0</v>
      </c>
      <c r="BH130" s="25">
        <v>176366.519</v>
      </c>
      <c r="BI130" s="20">
        <v>0</v>
      </c>
      <c r="BJ130" s="21">
        <v>176366.519</v>
      </c>
      <c r="BK130" s="21">
        <v>0</v>
      </c>
      <c r="BL130" s="22">
        <v>0</v>
      </c>
    </row>
    <row r="131" spans="1:64" ht="47.25" x14ac:dyDescent="0.25">
      <c r="A131" s="16" t="s">
        <v>90</v>
      </c>
      <c r="B131" s="17" t="s">
        <v>190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8" t="s">
        <v>91</v>
      </c>
      <c r="R131" s="17"/>
      <c r="S131" s="17"/>
      <c r="T131" s="19">
        <v>22095.695</v>
      </c>
      <c r="U131" s="19">
        <v>0</v>
      </c>
      <c r="V131" s="19">
        <v>22095.695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25">
        <v>22095.695</v>
      </c>
      <c r="AE131" s="25">
        <v>0</v>
      </c>
      <c r="AF131" s="25">
        <v>22095.695</v>
      </c>
      <c r="AG131" s="25">
        <v>0</v>
      </c>
      <c r="AH131" s="25">
        <v>0</v>
      </c>
      <c r="AI131" s="25">
        <v>22095.695</v>
      </c>
      <c r="AJ131" s="25">
        <v>0</v>
      </c>
      <c r="AK131" s="25">
        <v>22095.695</v>
      </c>
      <c r="AL131" s="25">
        <v>0</v>
      </c>
      <c r="AM131" s="25">
        <v>0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22095.695</v>
      </c>
      <c r="AT131" s="25">
        <v>0</v>
      </c>
      <c r="AU131" s="25">
        <v>22095.695</v>
      </c>
      <c r="AV131" s="25">
        <v>0</v>
      </c>
      <c r="AW131" s="25">
        <v>0</v>
      </c>
      <c r="AX131" s="25">
        <v>22095.695</v>
      </c>
      <c r="AY131" s="25">
        <v>0</v>
      </c>
      <c r="AZ131" s="25">
        <v>22095.695</v>
      </c>
      <c r="BA131" s="25">
        <v>0</v>
      </c>
      <c r="BB131" s="25">
        <v>0</v>
      </c>
      <c r="BC131" s="25">
        <v>0</v>
      </c>
      <c r="BD131" s="25">
        <v>0</v>
      </c>
      <c r="BE131" s="25">
        <v>0</v>
      </c>
      <c r="BF131" s="25">
        <v>0</v>
      </c>
      <c r="BG131" s="25">
        <v>0</v>
      </c>
      <c r="BH131" s="25">
        <v>22095.695</v>
      </c>
      <c r="BI131" s="20">
        <v>0</v>
      </c>
      <c r="BJ131" s="21">
        <v>22095.695</v>
      </c>
      <c r="BK131" s="21">
        <v>0</v>
      </c>
      <c r="BL131" s="22">
        <v>0</v>
      </c>
    </row>
    <row r="132" spans="1:64" ht="31.5" x14ac:dyDescent="0.25">
      <c r="A132" s="16" t="s">
        <v>42</v>
      </c>
      <c r="B132" s="17" t="s">
        <v>190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s">
        <v>43</v>
      </c>
      <c r="R132" s="17"/>
      <c r="S132" s="17"/>
      <c r="T132" s="19">
        <v>146.04599999999999</v>
      </c>
      <c r="U132" s="19">
        <v>0</v>
      </c>
      <c r="V132" s="19">
        <v>146.04599999999999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25">
        <v>146.04599999999999</v>
      </c>
      <c r="AE132" s="25">
        <v>0</v>
      </c>
      <c r="AF132" s="25">
        <v>146.04599999999999</v>
      </c>
      <c r="AG132" s="25">
        <v>0</v>
      </c>
      <c r="AH132" s="25">
        <v>0</v>
      </c>
      <c r="AI132" s="25">
        <v>146.04599999999999</v>
      </c>
      <c r="AJ132" s="25">
        <v>0</v>
      </c>
      <c r="AK132" s="25">
        <v>146.04599999999999</v>
      </c>
      <c r="AL132" s="25">
        <v>0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5">
        <v>0</v>
      </c>
      <c r="AS132" s="25">
        <v>146.04599999999999</v>
      </c>
      <c r="AT132" s="25">
        <v>0</v>
      </c>
      <c r="AU132" s="25">
        <v>146.04599999999999</v>
      </c>
      <c r="AV132" s="25">
        <v>0</v>
      </c>
      <c r="AW132" s="25">
        <v>0</v>
      </c>
      <c r="AX132" s="25">
        <v>146.04599999999999</v>
      </c>
      <c r="AY132" s="25">
        <v>0</v>
      </c>
      <c r="AZ132" s="25">
        <v>146.04599999999999</v>
      </c>
      <c r="BA132" s="25">
        <v>0</v>
      </c>
      <c r="BB132" s="25">
        <v>0</v>
      </c>
      <c r="BC132" s="25">
        <v>0</v>
      </c>
      <c r="BD132" s="25">
        <v>0</v>
      </c>
      <c r="BE132" s="25">
        <v>0</v>
      </c>
      <c r="BF132" s="25">
        <v>0</v>
      </c>
      <c r="BG132" s="25">
        <v>0</v>
      </c>
      <c r="BH132" s="25">
        <v>146.04599999999999</v>
      </c>
      <c r="BI132" s="20">
        <v>0</v>
      </c>
      <c r="BJ132" s="21">
        <v>146.04599999999999</v>
      </c>
      <c r="BK132" s="21">
        <v>0</v>
      </c>
      <c r="BL132" s="22">
        <v>0</v>
      </c>
    </row>
    <row r="133" spans="1:64" ht="31.5" x14ac:dyDescent="0.25">
      <c r="A133" s="16" t="s">
        <v>58</v>
      </c>
      <c r="B133" s="17" t="s">
        <v>190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8" t="s">
        <v>59</v>
      </c>
      <c r="R133" s="17"/>
      <c r="S133" s="17"/>
      <c r="T133" s="19">
        <v>151247.89199999999</v>
      </c>
      <c r="U133" s="19">
        <v>0</v>
      </c>
      <c r="V133" s="19">
        <v>151247.89199999999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25">
        <v>151247.89199999999</v>
      </c>
      <c r="AE133" s="25">
        <v>0</v>
      </c>
      <c r="AF133" s="25">
        <v>151247.89199999999</v>
      </c>
      <c r="AG133" s="25">
        <v>0</v>
      </c>
      <c r="AH133" s="25">
        <v>0</v>
      </c>
      <c r="AI133" s="25">
        <v>151247.89199999999</v>
      </c>
      <c r="AJ133" s="25">
        <v>0</v>
      </c>
      <c r="AK133" s="25">
        <v>151247.89199999999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151247.89199999999</v>
      </c>
      <c r="AT133" s="25">
        <v>0</v>
      </c>
      <c r="AU133" s="25">
        <v>151247.89199999999</v>
      </c>
      <c r="AV133" s="25">
        <v>0</v>
      </c>
      <c r="AW133" s="25">
        <v>0</v>
      </c>
      <c r="AX133" s="25">
        <v>151247.89199999999</v>
      </c>
      <c r="AY133" s="25">
        <v>0</v>
      </c>
      <c r="AZ133" s="25">
        <v>151247.89199999999</v>
      </c>
      <c r="BA133" s="25">
        <v>0</v>
      </c>
      <c r="BB133" s="25">
        <v>0</v>
      </c>
      <c r="BC133" s="25">
        <v>0</v>
      </c>
      <c r="BD133" s="25">
        <v>0</v>
      </c>
      <c r="BE133" s="25">
        <v>0</v>
      </c>
      <c r="BF133" s="25">
        <v>0</v>
      </c>
      <c r="BG133" s="25">
        <v>0</v>
      </c>
      <c r="BH133" s="25">
        <v>151247.89199999999</v>
      </c>
      <c r="BI133" s="20">
        <v>0</v>
      </c>
      <c r="BJ133" s="21">
        <v>151247.89199999999</v>
      </c>
      <c r="BK133" s="21">
        <v>0</v>
      </c>
      <c r="BL133" s="22">
        <v>0</v>
      </c>
    </row>
    <row r="134" spans="1:64" ht="15.75" x14ac:dyDescent="0.25">
      <c r="A134" s="16" t="s">
        <v>64</v>
      </c>
      <c r="B134" s="17" t="s">
        <v>190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8" t="s">
        <v>65</v>
      </c>
      <c r="R134" s="17"/>
      <c r="S134" s="17"/>
      <c r="T134" s="19">
        <v>1183.904</v>
      </c>
      <c r="U134" s="19">
        <v>0</v>
      </c>
      <c r="V134" s="19">
        <v>1183.904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25">
        <v>1183.904</v>
      </c>
      <c r="AE134" s="25">
        <v>0</v>
      </c>
      <c r="AF134" s="25">
        <v>1183.904</v>
      </c>
      <c r="AG134" s="25">
        <v>0</v>
      </c>
      <c r="AH134" s="25">
        <v>0</v>
      </c>
      <c r="AI134" s="25">
        <v>2876.886</v>
      </c>
      <c r="AJ134" s="25">
        <v>0</v>
      </c>
      <c r="AK134" s="25">
        <v>2876.886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2876.886</v>
      </c>
      <c r="AT134" s="25">
        <v>0</v>
      </c>
      <c r="AU134" s="25">
        <v>2876.886</v>
      </c>
      <c r="AV134" s="25">
        <v>0</v>
      </c>
      <c r="AW134" s="25">
        <v>0</v>
      </c>
      <c r="AX134" s="25">
        <v>2876.886</v>
      </c>
      <c r="AY134" s="25">
        <v>0</v>
      </c>
      <c r="AZ134" s="25">
        <v>2876.886</v>
      </c>
      <c r="BA134" s="25">
        <v>0</v>
      </c>
      <c r="BB134" s="25">
        <v>0</v>
      </c>
      <c r="BC134" s="25">
        <v>0</v>
      </c>
      <c r="BD134" s="25">
        <v>0</v>
      </c>
      <c r="BE134" s="25">
        <v>0</v>
      </c>
      <c r="BF134" s="25">
        <v>0</v>
      </c>
      <c r="BG134" s="25">
        <v>0</v>
      </c>
      <c r="BH134" s="25">
        <v>2876.886</v>
      </c>
      <c r="BI134" s="20">
        <v>0</v>
      </c>
      <c r="BJ134" s="21">
        <v>2876.886</v>
      </c>
      <c r="BK134" s="21">
        <v>0</v>
      </c>
      <c r="BL134" s="22">
        <v>0</v>
      </c>
    </row>
    <row r="135" spans="1:64" ht="47.25" x14ac:dyDescent="0.25">
      <c r="A135" s="16" t="s">
        <v>191</v>
      </c>
      <c r="B135" s="17" t="s">
        <v>192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8"/>
      <c r="R135" s="17"/>
      <c r="S135" s="17"/>
      <c r="T135" s="19">
        <v>11050.1</v>
      </c>
      <c r="U135" s="19">
        <v>11050.1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25">
        <v>11050.1</v>
      </c>
      <c r="AE135" s="25">
        <v>11050.1</v>
      </c>
      <c r="AF135" s="25">
        <v>0</v>
      </c>
      <c r="AG135" s="25">
        <v>0</v>
      </c>
      <c r="AH135" s="25">
        <v>0</v>
      </c>
      <c r="AI135" s="25">
        <v>10600.9</v>
      </c>
      <c r="AJ135" s="25">
        <v>10600.9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0</v>
      </c>
      <c r="AR135" s="25">
        <v>0</v>
      </c>
      <c r="AS135" s="25">
        <v>10600.9</v>
      </c>
      <c r="AT135" s="25">
        <v>10600.9</v>
      </c>
      <c r="AU135" s="25">
        <v>0</v>
      </c>
      <c r="AV135" s="25">
        <v>0</v>
      </c>
      <c r="AW135" s="25">
        <v>0</v>
      </c>
      <c r="AX135" s="25">
        <v>10600.9</v>
      </c>
      <c r="AY135" s="25">
        <v>10600.9</v>
      </c>
      <c r="AZ135" s="25">
        <v>0</v>
      </c>
      <c r="BA135" s="25">
        <v>0</v>
      </c>
      <c r="BB135" s="25">
        <v>0</v>
      </c>
      <c r="BC135" s="25">
        <v>0</v>
      </c>
      <c r="BD135" s="25">
        <v>0</v>
      </c>
      <c r="BE135" s="25">
        <v>0</v>
      </c>
      <c r="BF135" s="25">
        <v>0</v>
      </c>
      <c r="BG135" s="25">
        <v>0</v>
      </c>
      <c r="BH135" s="25">
        <v>10600.9</v>
      </c>
      <c r="BI135" s="20">
        <v>10600.9</v>
      </c>
      <c r="BJ135" s="21">
        <v>0</v>
      </c>
      <c r="BK135" s="21">
        <v>0</v>
      </c>
      <c r="BL135" s="22">
        <v>0</v>
      </c>
    </row>
    <row r="136" spans="1:64" ht="47.25" x14ac:dyDescent="0.25">
      <c r="A136" s="16" t="s">
        <v>90</v>
      </c>
      <c r="B136" s="17" t="s">
        <v>192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8" t="s">
        <v>91</v>
      </c>
      <c r="R136" s="17"/>
      <c r="S136" s="17"/>
      <c r="T136" s="19">
        <v>988.21799999999996</v>
      </c>
      <c r="U136" s="19">
        <v>988.21799999999996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25">
        <v>988.21799999999996</v>
      </c>
      <c r="AE136" s="25">
        <v>988.21799999999996</v>
      </c>
      <c r="AF136" s="25">
        <v>0</v>
      </c>
      <c r="AG136" s="25">
        <v>0</v>
      </c>
      <c r="AH136" s="25">
        <v>0</v>
      </c>
      <c r="AI136" s="25">
        <v>988.21799999999996</v>
      </c>
      <c r="AJ136" s="25">
        <v>988.21799999999996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988.21799999999996</v>
      </c>
      <c r="AT136" s="25">
        <v>988.21799999999996</v>
      </c>
      <c r="AU136" s="25">
        <v>0</v>
      </c>
      <c r="AV136" s="25">
        <v>0</v>
      </c>
      <c r="AW136" s="25">
        <v>0</v>
      </c>
      <c r="AX136" s="25">
        <v>988.21799999999996</v>
      </c>
      <c r="AY136" s="25">
        <v>988.21799999999996</v>
      </c>
      <c r="AZ136" s="25">
        <v>0</v>
      </c>
      <c r="BA136" s="25">
        <v>0</v>
      </c>
      <c r="BB136" s="25">
        <v>0</v>
      </c>
      <c r="BC136" s="25">
        <v>0</v>
      </c>
      <c r="BD136" s="25">
        <v>0</v>
      </c>
      <c r="BE136" s="25">
        <v>0</v>
      </c>
      <c r="BF136" s="25">
        <v>0</v>
      </c>
      <c r="BG136" s="25">
        <v>0</v>
      </c>
      <c r="BH136" s="25">
        <v>988.21799999999996</v>
      </c>
      <c r="BI136" s="20">
        <v>988.21799999999996</v>
      </c>
      <c r="BJ136" s="21">
        <v>0</v>
      </c>
      <c r="BK136" s="21">
        <v>0</v>
      </c>
      <c r="BL136" s="22">
        <v>0</v>
      </c>
    </row>
    <row r="137" spans="1:64" ht="31.5" x14ac:dyDescent="0.25">
      <c r="A137" s="16" t="s">
        <v>58</v>
      </c>
      <c r="B137" s="17" t="s">
        <v>192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s">
        <v>59</v>
      </c>
      <c r="R137" s="17"/>
      <c r="S137" s="17"/>
      <c r="T137" s="19">
        <v>10061.882</v>
      </c>
      <c r="U137" s="19">
        <v>10061.882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25">
        <v>10061.882</v>
      </c>
      <c r="AE137" s="25">
        <v>10061.882</v>
      </c>
      <c r="AF137" s="25">
        <v>0</v>
      </c>
      <c r="AG137" s="25">
        <v>0</v>
      </c>
      <c r="AH137" s="25">
        <v>0</v>
      </c>
      <c r="AI137" s="25">
        <v>9612.6820000000007</v>
      </c>
      <c r="AJ137" s="25">
        <v>9612.6820000000007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5">
        <v>9612.6820000000007</v>
      </c>
      <c r="AT137" s="25">
        <v>9612.6820000000007</v>
      </c>
      <c r="AU137" s="25">
        <v>0</v>
      </c>
      <c r="AV137" s="25">
        <v>0</v>
      </c>
      <c r="AW137" s="25">
        <v>0</v>
      </c>
      <c r="AX137" s="25">
        <v>9612.6820000000007</v>
      </c>
      <c r="AY137" s="25">
        <v>9612.6820000000007</v>
      </c>
      <c r="AZ137" s="25">
        <v>0</v>
      </c>
      <c r="BA137" s="25">
        <v>0</v>
      </c>
      <c r="BB137" s="25">
        <v>0</v>
      </c>
      <c r="BC137" s="25">
        <v>0</v>
      </c>
      <c r="BD137" s="25">
        <v>0</v>
      </c>
      <c r="BE137" s="25">
        <v>0</v>
      </c>
      <c r="BF137" s="25">
        <v>0</v>
      </c>
      <c r="BG137" s="25">
        <v>0</v>
      </c>
      <c r="BH137" s="25">
        <v>9612.6820000000007</v>
      </c>
      <c r="BI137" s="20">
        <v>9612.6820000000007</v>
      </c>
      <c r="BJ137" s="21">
        <v>0</v>
      </c>
      <c r="BK137" s="21">
        <v>0</v>
      </c>
      <c r="BL137" s="22">
        <v>0</v>
      </c>
    </row>
    <row r="138" spans="1:64" ht="31.5" x14ac:dyDescent="0.25">
      <c r="A138" s="16" t="s">
        <v>193</v>
      </c>
      <c r="B138" s="17" t="s">
        <v>194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8"/>
      <c r="R138" s="17"/>
      <c r="S138" s="17"/>
      <c r="T138" s="19">
        <v>38153.692999999999</v>
      </c>
      <c r="U138" s="19">
        <v>0</v>
      </c>
      <c r="V138" s="19">
        <v>0</v>
      </c>
      <c r="W138" s="19">
        <v>38153.692999999999</v>
      </c>
      <c r="X138" s="19">
        <v>0</v>
      </c>
      <c r="Y138" s="19">
        <v>2000</v>
      </c>
      <c r="Z138" s="19">
        <v>0</v>
      </c>
      <c r="AA138" s="19">
        <v>0</v>
      </c>
      <c r="AB138" s="19">
        <v>2000</v>
      </c>
      <c r="AC138" s="19">
        <v>0</v>
      </c>
      <c r="AD138" s="25">
        <v>40153.692999999999</v>
      </c>
      <c r="AE138" s="25">
        <v>0</v>
      </c>
      <c r="AF138" s="25">
        <v>0</v>
      </c>
      <c r="AG138" s="25">
        <v>40153.692999999999</v>
      </c>
      <c r="AH138" s="25">
        <v>0</v>
      </c>
      <c r="AI138" s="25">
        <v>33881.1731</v>
      </c>
      <c r="AJ138" s="25">
        <v>0</v>
      </c>
      <c r="AK138" s="25">
        <v>0</v>
      </c>
      <c r="AL138" s="25">
        <v>33881.1731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5">
        <v>33881.1731</v>
      </c>
      <c r="AT138" s="25">
        <v>0</v>
      </c>
      <c r="AU138" s="25">
        <v>0</v>
      </c>
      <c r="AV138" s="25">
        <v>33881.1731</v>
      </c>
      <c r="AW138" s="25">
        <v>0</v>
      </c>
      <c r="AX138" s="25">
        <v>45525.898500000003</v>
      </c>
      <c r="AY138" s="25">
        <v>0</v>
      </c>
      <c r="AZ138" s="25">
        <v>0</v>
      </c>
      <c r="BA138" s="25">
        <v>45525.898500000003</v>
      </c>
      <c r="BB138" s="25">
        <v>0</v>
      </c>
      <c r="BC138" s="25">
        <v>0</v>
      </c>
      <c r="BD138" s="25">
        <v>0</v>
      </c>
      <c r="BE138" s="25">
        <v>0</v>
      </c>
      <c r="BF138" s="25">
        <v>0</v>
      </c>
      <c r="BG138" s="25">
        <v>0</v>
      </c>
      <c r="BH138" s="25">
        <v>45525.898500000003</v>
      </c>
      <c r="BI138" s="20">
        <v>0</v>
      </c>
      <c r="BJ138" s="21">
        <v>0</v>
      </c>
      <c r="BK138" s="21">
        <v>45525.898500000003</v>
      </c>
      <c r="BL138" s="22">
        <v>0</v>
      </c>
    </row>
    <row r="139" spans="1:64" ht="31.5" x14ac:dyDescent="0.25">
      <c r="A139" s="16" t="s">
        <v>58</v>
      </c>
      <c r="B139" s="17" t="s">
        <v>194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 t="s">
        <v>59</v>
      </c>
      <c r="R139" s="17"/>
      <c r="S139" s="17"/>
      <c r="T139" s="19">
        <v>38153.692999999999</v>
      </c>
      <c r="U139" s="19">
        <v>0</v>
      </c>
      <c r="V139" s="19">
        <v>0</v>
      </c>
      <c r="W139" s="19">
        <v>38153.692999999999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25">
        <v>38153.692999999999</v>
      </c>
      <c r="AE139" s="25">
        <v>0</v>
      </c>
      <c r="AF139" s="25">
        <v>0</v>
      </c>
      <c r="AG139" s="25">
        <v>38153.692999999999</v>
      </c>
      <c r="AH139" s="25">
        <v>0</v>
      </c>
      <c r="AI139" s="25">
        <v>33881.1731</v>
      </c>
      <c r="AJ139" s="25">
        <v>0</v>
      </c>
      <c r="AK139" s="25">
        <v>0</v>
      </c>
      <c r="AL139" s="25">
        <v>33881.1731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5">
        <v>33881.1731</v>
      </c>
      <c r="AT139" s="25">
        <v>0</v>
      </c>
      <c r="AU139" s="25">
        <v>0</v>
      </c>
      <c r="AV139" s="25">
        <v>33881.1731</v>
      </c>
      <c r="AW139" s="25">
        <v>0</v>
      </c>
      <c r="AX139" s="25">
        <v>45525.898500000003</v>
      </c>
      <c r="AY139" s="25">
        <v>0</v>
      </c>
      <c r="AZ139" s="25">
        <v>0</v>
      </c>
      <c r="BA139" s="25">
        <v>45525.898500000003</v>
      </c>
      <c r="BB139" s="25">
        <v>0</v>
      </c>
      <c r="BC139" s="25">
        <v>0</v>
      </c>
      <c r="BD139" s="25">
        <v>0</v>
      </c>
      <c r="BE139" s="25">
        <v>0</v>
      </c>
      <c r="BF139" s="25">
        <v>0</v>
      </c>
      <c r="BG139" s="25">
        <v>0</v>
      </c>
      <c r="BH139" s="25">
        <v>45525.898500000003</v>
      </c>
      <c r="BI139" s="20">
        <v>0</v>
      </c>
      <c r="BJ139" s="21">
        <v>0</v>
      </c>
      <c r="BK139" s="21">
        <v>45525.898500000003</v>
      </c>
      <c r="BL139" s="22">
        <v>0</v>
      </c>
    </row>
    <row r="140" spans="1:64" ht="15.75" x14ac:dyDescent="0.25">
      <c r="A140" s="16" t="s">
        <v>64</v>
      </c>
      <c r="B140" s="17" t="s">
        <v>194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8" t="s">
        <v>65</v>
      </c>
      <c r="R140" s="17"/>
      <c r="S140" s="17"/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2000</v>
      </c>
      <c r="Z140" s="19">
        <v>0</v>
      </c>
      <c r="AA140" s="19">
        <v>0</v>
      </c>
      <c r="AB140" s="19">
        <v>2000</v>
      </c>
      <c r="AC140" s="19">
        <v>0</v>
      </c>
      <c r="AD140" s="25">
        <v>2000</v>
      </c>
      <c r="AE140" s="25">
        <v>0</v>
      </c>
      <c r="AF140" s="25">
        <v>0</v>
      </c>
      <c r="AG140" s="25">
        <v>2000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0</v>
      </c>
      <c r="BC140" s="25">
        <v>0</v>
      </c>
      <c r="BD140" s="25">
        <v>0</v>
      </c>
      <c r="BE140" s="25">
        <v>0</v>
      </c>
      <c r="BF140" s="25">
        <v>0</v>
      </c>
      <c r="BG140" s="25">
        <v>0</v>
      </c>
      <c r="BH140" s="25">
        <v>0</v>
      </c>
      <c r="BI140" s="20">
        <v>0</v>
      </c>
      <c r="BJ140" s="21">
        <v>0</v>
      </c>
      <c r="BK140" s="21">
        <v>0</v>
      </c>
      <c r="BL140" s="22">
        <v>0</v>
      </c>
    </row>
    <row r="141" spans="1:64" ht="15.75" x14ac:dyDescent="0.25">
      <c r="A141" s="16" t="s">
        <v>182</v>
      </c>
      <c r="B141" s="17" t="s">
        <v>195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/>
      <c r="R141" s="17"/>
      <c r="S141" s="17"/>
      <c r="T141" s="19">
        <v>3885.1610000000001</v>
      </c>
      <c r="U141" s="19">
        <v>0</v>
      </c>
      <c r="V141" s="19">
        <v>0</v>
      </c>
      <c r="W141" s="19">
        <v>3885.1610000000001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25">
        <v>3885.1610000000001</v>
      </c>
      <c r="AE141" s="25">
        <v>0</v>
      </c>
      <c r="AF141" s="25">
        <v>0</v>
      </c>
      <c r="AG141" s="25">
        <v>3885.1610000000001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  <c r="AW141" s="25">
        <v>0</v>
      </c>
      <c r="AX141" s="25">
        <v>1158.9100000000001</v>
      </c>
      <c r="AY141" s="25">
        <v>0</v>
      </c>
      <c r="AZ141" s="25">
        <v>0</v>
      </c>
      <c r="BA141" s="25">
        <v>1158.9100000000001</v>
      </c>
      <c r="BB141" s="25">
        <v>0</v>
      </c>
      <c r="BC141" s="25">
        <v>0</v>
      </c>
      <c r="BD141" s="25">
        <v>0</v>
      </c>
      <c r="BE141" s="25">
        <v>0</v>
      </c>
      <c r="BF141" s="25">
        <v>0</v>
      </c>
      <c r="BG141" s="25">
        <v>0</v>
      </c>
      <c r="BH141" s="25">
        <v>1158.9100000000001</v>
      </c>
      <c r="BI141" s="20">
        <v>0</v>
      </c>
      <c r="BJ141" s="21">
        <v>0</v>
      </c>
      <c r="BK141" s="21">
        <v>1158.9100000000001</v>
      </c>
      <c r="BL141" s="22">
        <v>0</v>
      </c>
    </row>
    <row r="142" spans="1:64" ht="31.5" x14ac:dyDescent="0.25">
      <c r="A142" s="16" t="s">
        <v>196</v>
      </c>
      <c r="B142" s="17" t="s">
        <v>197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8"/>
      <c r="R142" s="17"/>
      <c r="S142" s="17"/>
      <c r="T142" s="19">
        <v>1242.8019999999999</v>
      </c>
      <c r="U142" s="19">
        <v>0</v>
      </c>
      <c r="V142" s="19">
        <v>0</v>
      </c>
      <c r="W142" s="19">
        <v>1242.8019999999999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25">
        <v>1242.8019999999999</v>
      </c>
      <c r="AE142" s="25">
        <v>0</v>
      </c>
      <c r="AF142" s="25">
        <v>0</v>
      </c>
      <c r="AG142" s="25">
        <v>1242.8019999999999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  <c r="AU142" s="25">
        <v>0</v>
      </c>
      <c r="AV142" s="25">
        <v>0</v>
      </c>
      <c r="AW142" s="25">
        <v>0</v>
      </c>
      <c r="AX142" s="25">
        <v>1158.9100000000001</v>
      </c>
      <c r="AY142" s="25">
        <v>0</v>
      </c>
      <c r="AZ142" s="25">
        <v>0</v>
      </c>
      <c r="BA142" s="25">
        <v>1158.9100000000001</v>
      </c>
      <c r="BB142" s="25">
        <v>0</v>
      </c>
      <c r="BC142" s="25">
        <v>0</v>
      </c>
      <c r="BD142" s="25">
        <v>0</v>
      </c>
      <c r="BE142" s="25">
        <v>0</v>
      </c>
      <c r="BF142" s="25">
        <v>0</v>
      </c>
      <c r="BG142" s="25">
        <v>0</v>
      </c>
      <c r="BH142" s="25">
        <v>1158.9100000000001</v>
      </c>
      <c r="BI142" s="20">
        <v>0</v>
      </c>
      <c r="BJ142" s="21">
        <v>0</v>
      </c>
      <c r="BK142" s="21">
        <v>1158.9100000000001</v>
      </c>
      <c r="BL142" s="22">
        <v>0</v>
      </c>
    </row>
    <row r="143" spans="1:64" ht="31.5" x14ac:dyDescent="0.25">
      <c r="A143" s="16" t="s">
        <v>58</v>
      </c>
      <c r="B143" s="17" t="s">
        <v>197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8" t="s">
        <v>59</v>
      </c>
      <c r="R143" s="17"/>
      <c r="S143" s="17"/>
      <c r="T143" s="19">
        <v>1242.8019999999999</v>
      </c>
      <c r="U143" s="19">
        <v>0</v>
      </c>
      <c r="V143" s="19">
        <v>0</v>
      </c>
      <c r="W143" s="19">
        <v>1242.8019999999999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25">
        <v>1242.8019999999999</v>
      </c>
      <c r="AE143" s="25">
        <v>0</v>
      </c>
      <c r="AF143" s="25">
        <v>0</v>
      </c>
      <c r="AG143" s="25">
        <v>1242.8019999999999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5">
        <v>0</v>
      </c>
      <c r="AT143" s="25">
        <v>0</v>
      </c>
      <c r="AU143" s="25">
        <v>0</v>
      </c>
      <c r="AV143" s="25">
        <v>0</v>
      </c>
      <c r="AW143" s="25">
        <v>0</v>
      </c>
      <c r="AX143" s="25">
        <v>1158.9100000000001</v>
      </c>
      <c r="AY143" s="25">
        <v>0</v>
      </c>
      <c r="AZ143" s="25">
        <v>0</v>
      </c>
      <c r="BA143" s="25">
        <v>1158.9100000000001</v>
      </c>
      <c r="BB143" s="25">
        <v>0</v>
      </c>
      <c r="BC143" s="25">
        <v>0</v>
      </c>
      <c r="BD143" s="25">
        <v>0</v>
      </c>
      <c r="BE143" s="25">
        <v>0</v>
      </c>
      <c r="BF143" s="25">
        <v>0</v>
      </c>
      <c r="BG143" s="25">
        <v>0</v>
      </c>
      <c r="BH143" s="25">
        <v>1158.9100000000001</v>
      </c>
      <c r="BI143" s="20">
        <v>0</v>
      </c>
      <c r="BJ143" s="21">
        <v>0</v>
      </c>
      <c r="BK143" s="21">
        <v>1158.9100000000001</v>
      </c>
      <c r="BL143" s="22">
        <v>0</v>
      </c>
    </row>
    <row r="144" spans="1:64" ht="15.75" x14ac:dyDescent="0.25">
      <c r="A144" s="16" t="s">
        <v>198</v>
      </c>
      <c r="B144" s="17" t="s">
        <v>199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/>
      <c r="R144" s="17"/>
      <c r="S144" s="17"/>
      <c r="T144" s="19">
        <v>729.72199999999998</v>
      </c>
      <c r="U144" s="19">
        <v>0</v>
      </c>
      <c r="V144" s="19">
        <v>0</v>
      </c>
      <c r="W144" s="19">
        <v>729.72199999999998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25">
        <v>729.72199999999998</v>
      </c>
      <c r="AE144" s="25">
        <v>0</v>
      </c>
      <c r="AF144" s="25">
        <v>0</v>
      </c>
      <c r="AG144" s="25">
        <v>729.72199999999998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0</v>
      </c>
      <c r="BC144" s="25">
        <v>0</v>
      </c>
      <c r="BD144" s="25">
        <v>0</v>
      </c>
      <c r="BE144" s="25">
        <v>0</v>
      </c>
      <c r="BF144" s="25">
        <v>0</v>
      </c>
      <c r="BG144" s="25">
        <v>0</v>
      </c>
      <c r="BH144" s="25">
        <v>0</v>
      </c>
      <c r="BI144" s="20">
        <v>0</v>
      </c>
      <c r="BJ144" s="21">
        <v>0</v>
      </c>
      <c r="BK144" s="21">
        <v>0</v>
      </c>
      <c r="BL144" s="22">
        <v>0</v>
      </c>
    </row>
    <row r="145" spans="1:64" ht="31.5" x14ac:dyDescent="0.25">
      <c r="A145" s="16" t="s">
        <v>58</v>
      </c>
      <c r="B145" s="17" t="s">
        <v>199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 t="s">
        <v>59</v>
      </c>
      <c r="R145" s="17"/>
      <c r="S145" s="17"/>
      <c r="T145" s="19">
        <v>729.72199999999998</v>
      </c>
      <c r="U145" s="19">
        <v>0</v>
      </c>
      <c r="V145" s="19">
        <v>0</v>
      </c>
      <c r="W145" s="19">
        <v>729.72199999999998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25">
        <v>729.72199999999998</v>
      </c>
      <c r="AE145" s="25">
        <v>0</v>
      </c>
      <c r="AF145" s="25">
        <v>0</v>
      </c>
      <c r="AG145" s="25">
        <v>729.72199999999998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25">
        <v>0</v>
      </c>
      <c r="BB145" s="25">
        <v>0</v>
      </c>
      <c r="BC145" s="25">
        <v>0</v>
      </c>
      <c r="BD145" s="25">
        <v>0</v>
      </c>
      <c r="BE145" s="25">
        <v>0</v>
      </c>
      <c r="BF145" s="25">
        <v>0</v>
      </c>
      <c r="BG145" s="25">
        <v>0</v>
      </c>
      <c r="BH145" s="25">
        <v>0</v>
      </c>
      <c r="BI145" s="20">
        <v>0</v>
      </c>
      <c r="BJ145" s="21">
        <v>0</v>
      </c>
      <c r="BK145" s="21">
        <v>0</v>
      </c>
      <c r="BL145" s="22">
        <v>0</v>
      </c>
    </row>
    <row r="146" spans="1:64" ht="15.75" x14ac:dyDescent="0.25">
      <c r="A146" s="16" t="s">
        <v>200</v>
      </c>
      <c r="B146" s="17" t="s">
        <v>201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8"/>
      <c r="R146" s="17"/>
      <c r="S146" s="17"/>
      <c r="T146" s="19">
        <v>106.902</v>
      </c>
      <c r="U146" s="19">
        <v>0</v>
      </c>
      <c r="V146" s="19">
        <v>0</v>
      </c>
      <c r="W146" s="19">
        <v>106.902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25">
        <v>106.902</v>
      </c>
      <c r="AE146" s="25">
        <v>0</v>
      </c>
      <c r="AF146" s="25">
        <v>0</v>
      </c>
      <c r="AG146" s="25">
        <v>106.902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0</v>
      </c>
      <c r="AS146" s="25">
        <v>0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0</v>
      </c>
      <c r="BC146" s="25">
        <v>0</v>
      </c>
      <c r="BD146" s="25">
        <v>0</v>
      </c>
      <c r="BE146" s="25">
        <v>0</v>
      </c>
      <c r="BF146" s="25">
        <v>0</v>
      </c>
      <c r="BG146" s="25">
        <v>0</v>
      </c>
      <c r="BH146" s="25">
        <v>0</v>
      </c>
      <c r="BI146" s="20">
        <v>0</v>
      </c>
      <c r="BJ146" s="21">
        <v>0</v>
      </c>
      <c r="BK146" s="21">
        <v>0</v>
      </c>
      <c r="BL146" s="22">
        <v>0</v>
      </c>
    </row>
    <row r="147" spans="1:64" ht="31.5" x14ac:dyDescent="0.25">
      <c r="A147" s="16" t="s">
        <v>58</v>
      </c>
      <c r="B147" s="17" t="s">
        <v>201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8" t="s">
        <v>59</v>
      </c>
      <c r="R147" s="17"/>
      <c r="S147" s="17"/>
      <c r="T147" s="19">
        <v>106.902</v>
      </c>
      <c r="U147" s="19">
        <v>0</v>
      </c>
      <c r="V147" s="19">
        <v>0</v>
      </c>
      <c r="W147" s="19">
        <v>106.902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25">
        <v>106.902</v>
      </c>
      <c r="AE147" s="25">
        <v>0</v>
      </c>
      <c r="AF147" s="25">
        <v>0</v>
      </c>
      <c r="AG147" s="25">
        <v>106.902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0</v>
      </c>
      <c r="AR147" s="25">
        <v>0</v>
      </c>
      <c r="AS147" s="25">
        <v>0</v>
      </c>
      <c r="AT147" s="25">
        <v>0</v>
      </c>
      <c r="AU147" s="25">
        <v>0</v>
      </c>
      <c r="AV147" s="25">
        <v>0</v>
      </c>
      <c r="AW147" s="25">
        <v>0</v>
      </c>
      <c r="AX147" s="25">
        <v>0</v>
      </c>
      <c r="AY147" s="25">
        <v>0</v>
      </c>
      <c r="AZ147" s="25">
        <v>0</v>
      </c>
      <c r="BA147" s="25">
        <v>0</v>
      </c>
      <c r="BB147" s="25">
        <v>0</v>
      </c>
      <c r="BC147" s="25">
        <v>0</v>
      </c>
      <c r="BD147" s="25">
        <v>0</v>
      </c>
      <c r="BE147" s="25">
        <v>0</v>
      </c>
      <c r="BF147" s="25">
        <v>0</v>
      </c>
      <c r="BG147" s="25">
        <v>0</v>
      </c>
      <c r="BH147" s="25">
        <v>0</v>
      </c>
      <c r="BI147" s="20">
        <v>0</v>
      </c>
      <c r="BJ147" s="21">
        <v>0</v>
      </c>
      <c r="BK147" s="21">
        <v>0</v>
      </c>
      <c r="BL147" s="22">
        <v>0</v>
      </c>
    </row>
    <row r="148" spans="1:64" ht="31.5" x14ac:dyDescent="0.25">
      <c r="A148" s="16" t="s">
        <v>184</v>
      </c>
      <c r="B148" s="17" t="s">
        <v>202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8"/>
      <c r="R148" s="17"/>
      <c r="S148" s="17"/>
      <c r="T148" s="19">
        <v>1805.7349999999999</v>
      </c>
      <c r="U148" s="19">
        <v>0</v>
      </c>
      <c r="V148" s="19">
        <v>0</v>
      </c>
      <c r="W148" s="19">
        <v>1805.7349999999999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25">
        <v>1805.7349999999999</v>
      </c>
      <c r="AE148" s="25">
        <v>0</v>
      </c>
      <c r="AF148" s="25">
        <v>0</v>
      </c>
      <c r="AG148" s="25">
        <v>1805.7349999999999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0</v>
      </c>
      <c r="BC148" s="25">
        <v>0</v>
      </c>
      <c r="BD148" s="25">
        <v>0</v>
      </c>
      <c r="BE148" s="25">
        <v>0</v>
      </c>
      <c r="BF148" s="25">
        <v>0</v>
      </c>
      <c r="BG148" s="25">
        <v>0</v>
      </c>
      <c r="BH148" s="25">
        <v>0</v>
      </c>
      <c r="BI148" s="20">
        <v>0</v>
      </c>
      <c r="BJ148" s="21">
        <v>0</v>
      </c>
      <c r="BK148" s="21">
        <v>0</v>
      </c>
      <c r="BL148" s="22">
        <v>0</v>
      </c>
    </row>
    <row r="149" spans="1:64" ht="31.5" x14ac:dyDescent="0.25">
      <c r="A149" s="16" t="s">
        <v>42</v>
      </c>
      <c r="B149" s="17" t="s">
        <v>202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8" t="s">
        <v>43</v>
      </c>
      <c r="R149" s="17"/>
      <c r="S149" s="17"/>
      <c r="T149" s="19">
        <v>401.274</v>
      </c>
      <c r="U149" s="19">
        <v>0</v>
      </c>
      <c r="V149" s="19">
        <v>0</v>
      </c>
      <c r="W149" s="19">
        <v>401.274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25">
        <v>401.274</v>
      </c>
      <c r="AE149" s="25">
        <v>0</v>
      </c>
      <c r="AF149" s="25">
        <v>0</v>
      </c>
      <c r="AG149" s="25">
        <v>401.274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5">
        <v>0</v>
      </c>
      <c r="AT149" s="25">
        <v>0</v>
      </c>
      <c r="AU149" s="25">
        <v>0</v>
      </c>
      <c r="AV149" s="25">
        <v>0</v>
      </c>
      <c r="AW149" s="25">
        <v>0</v>
      </c>
      <c r="AX149" s="25">
        <v>0</v>
      </c>
      <c r="AY149" s="25">
        <v>0</v>
      </c>
      <c r="AZ149" s="25">
        <v>0</v>
      </c>
      <c r="BA149" s="25">
        <v>0</v>
      </c>
      <c r="BB149" s="25">
        <v>0</v>
      </c>
      <c r="BC149" s="25">
        <v>0</v>
      </c>
      <c r="BD149" s="25">
        <v>0</v>
      </c>
      <c r="BE149" s="25">
        <v>0</v>
      </c>
      <c r="BF149" s="25">
        <v>0</v>
      </c>
      <c r="BG149" s="25">
        <v>0</v>
      </c>
      <c r="BH149" s="25">
        <v>0</v>
      </c>
      <c r="BI149" s="20">
        <v>0</v>
      </c>
      <c r="BJ149" s="21">
        <v>0</v>
      </c>
      <c r="BK149" s="21">
        <v>0</v>
      </c>
      <c r="BL149" s="22">
        <v>0</v>
      </c>
    </row>
    <row r="150" spans="1:64" ht="31.5" x14ac:dyDescent="0.25">
      <c r="A150" s="16" t="s">
        <v>58</v>
      </c>
      <c r="B150" s="17" t="s">
        <v>202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8" t="s">
        <v>59</v>
      </c>
      <c r="R150" s="17"/>
      <c r="S150" s="17"/>
      <c r="T150" s="19">
        <v>1404.461</v>
      </c>
      <c r="U150" s="19">
        <v>0</v>
      </c>
      <c r="V150" s="19">
        <v>0</v>
      </c>
      <c r="W150" s="19">
        <v>1404.461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25">
        <v>1404.461</v>
      </c>
      <c r="AE150" s="25">
        <v>0</v>
      </c>
      <c r="AF150" s="25">
        <v>0</v>
      </c>
      <c r="AG150" s="25">
        <v>1404.461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5">
        <v>0</v>
      </c>
      <c r="AT150" s="25">
        <v>0</v>
      </c>
      <c r="AU150" s="25">
        <v>0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0</v>
      </c>
      <c r="BB150" s="25">
        <v>0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0">
        <v>0</v>
      </c>
      <c r="BJ150" s="21">
        <v>0</v>
      </c>
      <c r="BK150" s="21">
        <v>0</v>
      </c>
      <c r="BL150" s="22">
        <v>0</v>
      </c>
    </row>
    <row r="151" spans="1:64" ht="47.25" x14ac:dyDescent="0.25">
      <c r="A151" s="16" t="s">
        <v>203</v>
      </c>
      <c r="B151" s="17" t="s">
        <v>204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8"/>
      <c r="R151" s="17"/>
      <c r="S151" s="17"/>
      <c r="T151" s="19">
        <v>11086.632</v>
      </c>
      <c r="U151" s="19">
        <v>5316.174</v>
      </c>
      <c r="V151" s="19">
        <v>5770.4579999999996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25">
        <v>11086.632</v>
      </c>
      <c r="AE151" s="25">
        <v>5316.174</v>
      </c>
      <c r="AF151" s="25">
        <v>5770.4579999999996</v>
      </c>
      <c r="AG151" s="25">
        <v>0</v>
      </c>
      <c r="AH151" s="25">
        <v>0</v>
      </c>
      <c r="AI151" s="25">
        <v>10899.25</v>
      </c>
      <c r="AJ151" s="25">
        <v>5381.7370000000001</v>
      </c>
      <c r="AK151" s="25">
        <v>5517.5129999999999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0</v>
      </c>
      <c r="AS151" s="25">
        <v>10899.25</v>
      </c>
      <c r="AT151" s="25">
        <v>5381.7370000000001</v>
      </c>
      <c r="AU151" s="25">
        <v>5517.5129999999999</v>
      </c>
      <c r="AV151" s="25">
        <v>0</v>
      </c>
      <c r="AW151" s="25">
        <v>0</v>
      </c>
      <c r="AX151" s="25">
        <v>10925.379000000001</v>
      </c>
      <c r="AY151" s="25">
        <v>5545.37</v>
      </c>
      <c r="AZ151" s="25">
        <v>5380.009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10925.379000000001</v>
      </c>
      <c r="BI151" s="20">
        <v>5545.37</v>
      </c>
      <c r="BJ151" s="21">
        <v>5380.009</v>
      </c>
      <c r="BK151" s="21">
        <v>0</v>
      </c>
      <c r="BL151" s="22">
        <v>0</v>
      </c>
    </row>
    <row r="152" spans="1:64" ht="31.5" x14ac:dyDescent="0.25">
      <c r="A152" s="16" t="s">
        <v>42</v>
      </c>
      <c r="B152" s="17" t="s">
        <v>204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8" t="s">
        <v>43</v>
      </c>
      <c r="R152" s="17"/>
      <c r="S152" s="17"/>
      <c r="T152" s="19">
        <v>1608.4590000000001</v>
      </c>
      <c r="U152" s="19">
        <v>443.92099999999999</v>
      </c>
      <c r="V152" s="19">
        <v>1164.538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25">
        <v>1608.4590000000001</v>
      </c>
      <c r="AE152" s="25">
        <v>443.92099999999999</v>
      </c>
      <c r="AF152" s="25">
        <v>1164.538</v>
      </c>
      <c r="AG152" s="25">
        <v>0</v>
      </c>
      <c r="AH152" s="25">
        <v>0</v>
      </c>
      <c r="AI152" s="25">
        <v>1333.6590000000001</v>
      </c>
      <c r="AJ152" s="25">
        <v>443.92099999999999</v>
      </c>
      <c r="AK152" s="25">
        <v>889.73800000000006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5">
        <v>1333.6590000000001</v>
      </c>
      <c r="AT152" s="25">
        <v>443.92099999999999</v>
      </c>
      <c r="AU152" s="25">
        <v>889.73800000000006</v>
      </c>
      <c r="AV152" s="25">
        <v>0</v>
      </c>
      <c r="AW152" s="25">
        <v>0</v>
      </c>
      <c r="AX152" s="25">
        <v>1333.6590000000001</v>
      </c>
      <c r="AY152" s="25">
        <v>443.92099999999999</v>
      </c>
      <c r="AZ152" s="25">
        <v>889.73800000000006</v>
      </c>
      <c r="BA152" s="25">
        <v>0</v>
      </c>
      <c r="BB152" s="25">
        <v>0</v>
      </c>
      <c r="BC152" s="25">
        <v>0</v>
      </c>
      <c r="BD152" s="25">
        <v>0</v>
      </c>
      <c r="BE152" s="25">
        <v>0</v>
      </c>
      <c r="BF152" s="25">
        <v>0</v>
      </c>
      <c r="BG152" s="25">
        <v>0</v>
      </c>
      <c r="BH152" s="25">
        <v>1333.6590000000001</v>
      </c>
      <c r="BI152" s="20">
        <v>443.92099999999999</v>
      </c>
      <c r="BJ152" s="21">
        <v>889.73800000000006</v>
      </c>
      <c r="BK152" s="21">
        <v>0</v>
      </c>
      <c r="BL152" s="22">
        <v>0</v>
      </c>
    </row>
    <row r="153" spans="1:64" ht="31.5" x14ac:dyDescent="0.25">
      <c r="A153" s="16" t="s">
        <v>58</v>
      </c>
      <c r="B153" s="17" t="s">
        <v>204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8" t="s">
        <v>59</v>
      </c>
      <c r="R153" s="17"/>
      <c r="S153" s="17"/>
      <c r="T153" s="19">
        <v>9478.1730000000007</v>
      </c>
      <c r="U153" s="19">
        <v>4872.2529999999997</v>
      </c>
      <c r="V153" s="19">
        <v>4605.92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25">
        <v>9478.1730000000007</v>
      </c>
      <c r="AE153" s="25">
        <v>4872.2529999999997</v>
      </c>
      <c r="AF153" s="25">
        <v>4605.92</v>
      </c>
      <c r="AG153" s="25">
        <v>0</v>
      </c>
      <c r="AH153" s="25">
        <v>0</v>
      </c>
      <c r="AI153" s="25">
        <v>9565.5910000000003</v>
      </c>
      <c r="AJ153" s="25">
        <v>4937.8159999999998</v>
      </c>
      <c r="AK153" s="25">
        <v>4627.7749999999996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5">
        <v>9565.5910000000003</v>
      </c>
      <c r="AT153" s="25">
        <v>4937.8159999999998</v>
      </c>
      <c r="AU153" s="25">
        <v>4627.7749999999996</v>
      </c>
      <c r="AV153" s="25">
        <v>0</v>
      </c>
      <c r="AW153" s="25">
        <v>0</v>
      </c>
      <c r="AX153" s="25">
        <v>9591.7199999999993</v>
      </c>
      <c r="AY153" s="25">
        <v>5101.4489999999996</v>
      </c>
      <c r="AZ153" s="25">
        <v>4490.2709999999997</v>
      </c>
      <c r="BA153" s="25">
        <v>0</v>
      </c>
      <c r="BB153" s="25">
        <v>0</v>
      </c>
      <c r="BC153" s="25">
        <v>0</v>
      </c>
      <c r="BD153" s="25">
        <v>0</v>
      </c>
      <c r="BE153" s="25">
        <v>0</v>
      </c>
      <c r="BF153" s="25">
        <v>0</v>
      </c>
      <c r="BG153" s="25">
        <v>0</v>
      </c>
      <c r="BH153" s="25">
        <v>9591.7199999999993</v>
      </c>
      <c r="BI153" s="20">
        <v>5101.4489999999996</v>
      </c>
      <c r="BJ153" s="21">
        <v>4490.2709999999997</v>
      </c>
      <c r="BK153" s="21">
        <v>0</v>
      </c>
      <c r="BL153" s="22">
        <v>0</v>
      </c>
    </row>
    <row r="154" spans="1:64" ht="94.5" x14ac:dyDescent="0.25">
      <c r="A154" s="23" t="s">
        <v>205</v>
      </c>
      <c r="B154" s="17" t="s">
        <v>206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8"/>
      <c r="R154" s="17"/>
      <c r="S154" s="17"/>
      <c r="T154" s="19">
        <v>6105.6620000000003</v>
      </c>
      <c r="U154" s="19">
        <v>0</v>
      </c>
      <c r="V154" s="19">
        <v>4954.8999999999996</v>
      </c>
      <c r="W154" s="19">
        <v>1150.7619999999999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25">
        <v>6105.6620000000003</v>
      </c>
      <c r="AE154" s="25">
        <v>0</v>
      </c>
      <c r="AF154" s="25">
        <v>4954.8999999999996</v>
      </c>
      <c r="AG154" s="25">
        <v>1150.7619999999999</v>
      </c>
      <c r="AH154" s="25">
        <v>0</v>
      </c>
      <c r="AI154" s="25">
        <v>6308.7269999999999</v>
      </c>
      <c r="AJ154" s="25">
        <v>0</v>
      </c>
      <c r="AK154" s="25">
        <v>4954.8999999999996</v>
      </c>
      <c r="AL154" s="25">
        <v>1353.827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0</v>
      </c>
      <c r="AS154" s="25">
        <v>6308.7269999999999</v>
      </c>
      <c r="AT154" s="25">
        <v>0</v>
      </c>
      <c r="AU154" s="25">
        <v>4954.8999999999996</v>
      </c>
      <c r="AV154" s="25">
        <v>1353.827</v>
      </c>
      <c r="AW154" s="25">
        <v>0</v>
      </c>
      <c r="AX154" s="25">
        <v>6308.7269999999999</v>
      </c>
      <c r="AY154" s="25">
        <v>0</v>
      </c>
      <c r="AZ154" s="25">
        <v>4954.8999999999996</v>
      </c>
      <c r="BA154" s="25">
        <v>1353.827</v>
      </c>
      <c r="BB154" s="25">
        <v>0</v>
      </c>
      <c r="BC154" s="25">
        <v>0</v>
      </c>
      <c r="BD154" s="25">
        <v>0</v>
      </c>
      <c r="BE154" s="25">
        <v>0</v>
      </c>
      <c r="BF154" s="25">
        <v>0</v>
      </c>
      <c r="BG154" s="25">
        <v>0</v>
      </c>
      <c r="BH154" s="25">
        <v>6308.7269999999999</v>
      </c>
      <c r="BI154" s="20">
        <v>0</v>
      </c>
      <c r="BJ154" s="21">
        <v>4954.8999999999996</v>
      </c>
      <c r="BK154" s="21">
        <v>1353.827</v>
      </c>
      <c r="BL154" s="22">
        <v>0</v>
      </c>
    </row>
    <row r="155" spans="1:64" ht="31.5" x14ac:dyDescent="0.25">
      <c r="A155" s="16" t="s">
        <v>42</v>
      </c>
      <c r="B155" s="17" t="s">
        <v>206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8" t="s">
        <v>43</v>
      </c>
      <c r="R155" s="17"/>
      <c r="S155" s="17"/>
      <c r="T155" s="19">
        <v>5949.6319999999996</v>
      </c>
      <c r="U155" s="19">
        <v>0</v>
      </c>
      <c r="V155" s="19">
        <v>4954.8999999999996</v>
      </c>
      <c r="W155" s="19">
        <v>994.73199999999997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25">
        <v>5949.6319999999996</v>
      </c>
      <c r="AE155" s="25">
        <v>0</v>
      </c>
      <c r="AF155" s="25">
        <v>4954.8999999999996</v>
      </c>
      <c r="AG155" s="25">
        <v>994.73199999999997</v>
      </c>
      <c r="AH155" s="25">
        <v>0</v>
      </c>
      <c r="AI155" s="25">
        <v>6152.6970000000001</v>
      </c>
      <c r="AJ155" s="25">
        <v>0</v>
      </c>
      <c r="AK155" s="25">
        <v>4954.8999999999996</v>
      </c>
      <c r="AL155" s="25">
        <v>1197.797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  <c r="AS155" s="25">
        <v>6152.6970000000001</v>
      </c>
      <c r="AT155" s="25">
        <v>0</v>
      </c>
      <c r="AU155" s="25">
        <v>4954.8999999999996</v>
      </c>
      <c r="AV155" s="25">
        <v>1197.797</v>
      </c>
      <c r="AW155" s="25">
        <v>0</v>
      </c>
      <c r="AX155" s="25">
        <v>6152.6970000000001</v>
      </c>
      <c r="AY155" s="25">
        <v>0</v>
      </c>
      <c r="AZ155" s="25">
        <v>4954.8999999999996</v>
      </c>
      <c r="BA155" s="25">
        <v>1197.797</v>
      </c>
      <c r="BB155" s="25">
        <v>0</v>
      </c>
      <c r="BC155" s="25">
        <v>0</v>
      </c>
      <c r="BD155" s="25">
        <v>0</v>
      </c>
      <c r="BE155" s="25">
        <v>0</v>
      </c>
      <c r="BF155" s="25">
        <v>0</v>
      </c>
      <c r="BG155" s="25">
        <v>0</v>
      </c>
      <c r="BH155" s="25">
        <v>6152.6970000000001</v>
      </c>
      <c r="BI155" s="20">
        <v>0</v>
      </c>
      <c r="BJ155" s="21">
        <v>4954.8999999999996</v>
      </c>
      <c r="BK155" s="21">
        <v>1197.797</v>
      </c>
      <c r="BL155" s="22">
        <v>0</v>
      </c>
    </row>
    <row r="156" spans="1:64" ht="15.75" x14ac:dyDescent="0.25">
      <c r="A156" s="16" t="s">
        <v>64</v>
      </c>
      <c r="B156" s="17" t="s">
        <v>206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8" t="s">
        <v>65</v>
      </c>
      <c r="R156" s="17"/>
      <c r="S156" s="17"/>
      <c r="T156" s="19">
        <v>156.03</v>
      </c>
      <c r="U156" s="19">
        <v>0</v>
      </c>
      <c r="V156" s="19">
        <v>0</v>
      </c>
      <c r="W156" s="19">
        <v>156.03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25">
        <v>156.03</v>
      </c>
      <c r="AE156" s="25">
        <v>0</v>
      </c>
      <c r="AF156" s="25">
        <v>0</v>
      </c>
      <c r="AG156" s="25">
        <v>156.03</v>
      </c>
      <c r="AH156" s="25">
        <v>0</v>
      </c>
      <c r="AI156" s="25">
        <v>156.03</v>
      </c>
      <c r="AJ156" s="25">
        <v>0</v>
      </c>
      <c r="AK156" s="25">
        <v>0</v>
      </c>
      <c r="AL156" s="25">
        <v>156.03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5">
        <v>156.03</v>
      </c>
      <c r="AT156" s="25">
        <v>0</v>
      </c>
      <c r="AU156" s="25">
        <v>0</v>
      </c>
      <c r="AV156" s="25">
        <v>156.03</v>
      </c>
      <c r="AW156" s="25">
        <v>0</v>
      </c>
      <c r="AX156" s="25">
        <v>156.03</v>
      </c>
      <c r="AY156" s="25">
        <v>0</v>
      </c>
      <c r="AZ156" s="25">
        <v>0</v>
      </c>
      <c r="BA156" s="25">
        <v>156.03</v>
      </c>
      <c r="BB156" s="25">
        <v>0</v>
      </c>
      <c r="BC156" s="25">
        <v>0</v>
      </c>
      <c r="BD156" s="25">
        <v>0</v>
      </c>
      <c r="BE156" s="25">
        <v>0</v>
      </c>
      <c r="BF156" s="25">
        <v>0</v>
      </c>
      <c r="BG156" s="25">
        <v>0</v>
      </c>
      <c r="BH156" s="25">
        <v>156.03</v>
      </c>
      <c r="BI156" s="20">
        <v>0</v>
      </c>
      <c r="BJ156" s="21">
        <v>0</v>
      </c>
      <c r="BK156" s="21">
        <v>156.03</v>
      </c>
      <c r="BL156" s="22">
        <v>0</v>
      </c>
    </row>
    <row r="157" spans="1:64" ht="15.75" x14ac:dyDescent="0.25">
      <c r="A157" s="16" t="s">
        <v>207</v>
      </c>
      <c r="B157" s="17" t="s">
        <v>208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8"/>
      <c r="R157" s="17"/>
      <c r="S157" s="17"/>
      <c r="T157" s="19">
        <v>356.5</v>
      </c>
      <c r="U157" s="19">
        <v>0</v>
      </c>
      <c r="V157" s="19">
        <v>0</v>
      </c>
      <c r="W157" s="19">
        <v>356.5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25">
        <v>356.5</v>
      </c>
      <c r="AE157" s="25">
        <v>0</v>
      </c>
      <c r="AF157" s="25">
        <v>0</v>
      </c>
      <c r="AG157" s="25">
        <v>356.5</v>
      </c>
      <c r="AH157" s="25">
        <v>0</v>
      </c>
      <c r="AI157" s="25">
        <v>356.5</v>
      </c>
      <c r="AJ157" s="25">
        <v>0</v>
      </c>
      <c r="AK157" s="25">
        <v>0</v>
      </c>
      <c r="AL157" s="25">
        <v>356.5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25">
        <v>0</v>
      </c>
      <c r="AS157" s="25">
        <v>356.5</v>
      </c>
      <c r="AT157" s="25">
        <v>0</v>
      </c>
      <c r="AU157" s="25">
        <v>0</v>
      </c>
      <c r="AV157" s="25">
        <v>356.5</v>
      </c>
      <c r="AW157" s="25">
        <v>0</v>
      </c>
      <c r="AX157" s="25">
        <v>356.5</v>
      </c>
      <c r="AY157" s="25">
        <v>0</v>
      </c>
      <c r="AZ157" s="25">
        <v>0</v>
      </c>
      <c r="BA157" s="25">
        <v>356.5</v>
      </c>
      <c r="BB157" s="25">
        <v>0</v>
      </c>
      <c r="BC157" s="25">
        <v>0</v>
      </c>
      <c r="BD157" s="25">
        <v>0</v>
      </c>
      <c r="BE157" s="25">
        <v>0</v>
      </c>
      <c r="BF157" s="25">
        <v>0</v>
      </c>
      <c r="BG157" s="25">
        <v>0</v>
      </c>
      <c r="BH157" s="25">
        <v>356.5</v>
      </c>
      <c r="BI157" s="20">
        <v>0</v>
      </c>
      <c r="BJ157" s="21">
        <v>0</v>
      </c>
      <c r="BK157" s="21">
        <v>356.5</v>
      </c>
      <c r="BL157" s="22">
        <v>0</v>
      </c>
    </row>
    <row r="158" spans="1:64" ht="31.5" x14ac:dyDescent="0.25">
      <c r="A158" s="16" t="s">
        <v>209</v>
      </c>
      <c r="B158" s="17" t="s">
        <v>210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8"/>
      <c r="R158" s="17"/>
      <c r="S158" s="17"/>
      <c r="T158" s="19">
        <v>356.5</v>
      </c>
      <c r="U158" s="19">
        <v>0</v>
      </c>
      <c r="V158" s="19">
        <v>0</v>
      </c>
      <c r="W158" s="19">
        <v>356.5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25">
        <v>356.5</v>
      </c>
      <c r="AE158" s="25">
        <v>0</v>
      </c>
      <c r="AF158" s="25">
        <v>0</v>
      </c>
      <c r="AG158" s="25">
        <v>356.5</v>
      </c>
      <c r="AH158" s="25">
        <v>0</v>
      </c>
      <c r="AI158" s="25">
        <v>356.5</v>
      </c>
      <c r="AJ158" s="25">
        <v>0</v>
      </c>
      <c r="AK158" s="25">
        <v>0</v>
      </c>
      <c r="AL158" s="25">
        <v>356.5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5">
        <v>356.5</v>
      </c>
      <c r="AT158" s="25">
        <v>0</v>
      </c>
      <c r="AU158" s="25">
        <v>0</v>
      </c>
      <c r="AV158" s="25">
        <v>356.5</v>
      </c>
      <c r="AW158" s="25">
        <v>0</v>
      </c>
      <c r="AX158" s="25">
        <v>356.5</v>
      </c>
      <c r="AY158" s="25">
        <v>0</v>
      </c>
      <c r="AZ158" s="25">
        <v>0</v>
      </c>
      <c r="BA158" s="25">
        <v>356.5</v>
      </c>
      <c r="BB158" s="25">
        <v>0</v>
      </c>
      <c r="BC158" s="25">
        <v>0</v>
      </c>
      <c r="BD158" s="25">
        <v>0</v>
      </c>
      <c r="BE158" s="25">
        <v>0</v>
      </c>
      <c r="BF158" s="25">
        <v>0</v>
      </c>
      <c r="BG158" s="25">
        <v>0</v>
      </c>
      <c r="BH158" s="25">
        <v>356.5</v>
      </c>
      <c r="BI158" s="20">
        <v>0</v>
      </c>
      <c r="BJ158" s="21">
        <v>0</v>
      </c>
      <c r="BK158" s="21">
        <v>356.5</v>
      </c>
      <c r="BL158" s="22">
        <v>0</v>
      </c>
    </row>
    <row r="159" spans="1:64" ht="15.75" x14ac:dyDescent="0.25">
      <c r="A159" s="16" t="s">
        <v>211</v>
      </c>
      <c r="B159" s="17" t="s">
        <v>212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8"/>
      <c r="R159" s="17"/>
      <c r="S159" s="17"/>
      <c r="T159" s="19">
        <v>356.5</v>
      </c>
      <c r="U159" s="19">
        <v>0</v>
      </c>
      <c r="V159" s="19">
        <v>0</v>
      </c>
      <c r="W159" s="19">
        <v>356.5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25">
        <v>356.5</v>
      </c>
      <c r="AE159" s="25">
        <v>0</v>
      </c>
      <c r="AF159" s="25">
        <v>0</v>
      </c>
      <c r="AG159" s="25">
        <v>356.5</v>
      </c>
      <c r="AH159" s="25">
        <v>0</v>
      </c>
      <c r="AI159" s="25">
        <v>356.5</v>
      </c>
      <c r="AJ159" s="25">
        <v>0</v>
      </c>
      <c r="AK159" s="25">
        <v>0</v>
      </c>
      <c r="AL159" s="25">
        <v>356.5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5">
        <v>356.5</v>
      </c>
      <c r="AT159" s="25">
        <v>0</v>
      </c>
      <c r="AU159" s="25">
        <v>0</v>
      </c>
      <c r="AV159" s="25">
        <v>356.5</v>
      </c>
      <c r="AW159" s="25">
        <v>0</v>
      </c>
      <c r="AX159" s="25">
        <v>356.5</v>
      </c>
      <c r="AY159" s="25">
        <v>0</v>
      </c>
      <c r="AZ159" s="25">
        <v>0</v>
      </c>
      <c r="BA159" s="25">
        <v>356.5</v>
      </c>
      <c r="BB159" s="25">
        <v>0</v>
      </c>
      <c r="BC159" s="25">
        <v>0</v>
      </c>
      <c r="BD159" s="25">
        <v>0</v>
      </c>
      <c r="BE159" s="25">
        <v>0</v>
      </c>
      <c r="BF159" s="25">
        <v>0</v>
      </c>
      <c r="BG159" s="25">
        <v>0</v>
      </c>
      <c r="BH159" s="25">
        <v>356.5</v>
      </c>
      <c r="BI159" s="20">
        <v>0</v>
      </c>
      <c r="BJ159" s="21">
        <v>0</v>
      </c>
      <c r="BK159" s="21">
        <v>356.5</v>
      </c>
      <c r="BL159" s="22">
        <v>0</v>
      </c>
    </row>
    <row r="160" spans="1:64" ht="47.25" x14ac:dyDescent="0.25">
      <c r="A160" s="16" t="s">
        <v>90</v>
      </c>
      <c r="B160" s="17" t="s">
        <v>212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8" t="s">
        <v>91</v>
      </c>
      <c r="R160" s="17"/>
      <c r="S160" s="17"/>
      <c r="T160" s="19">
        <v>50</v>
      </c>
      <c r="U160" s="19">
        <v>0</v>
      </c>
      <c r="V160" s="19">
        <v>0</v>
      </c>
      <c r="W160" s="19">
        <v>50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25">
        <v>50</v>
      </c>
      <c r="AE160" s="25">
        <v>0</v>
      </c>
      <c r="AF160" s="25">
        <v>0</v>
      </c>
      <c r="AG160" s="25">
        <v>50</v>
      </c>
      <c r="AH160" s="25">
        <v>0</v>
      </c>
      <c r="AI160" s="25">
        <v>50</v>
      </c>
      <c r="AJ160" s="25">
        <v>0</v>
      </c>
      <c r="AK160" s="25">
        <v>0</v>
      </c>
      <c r="AL160" s="25">
        <v>50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5">
        <v>50</v>
      </c>
      <c r="AT160" s="25">
        <v>0</v>
      </c>
      <c r="AU160" s="25">
        <v>0</v>
      </c>
      <c r="AV160" s="25">
        <v>50</v>
      </c>
      <c r="AW160" s="25">
        <v>0</v>
      </c>
      <c r="AX160" s="25">
        <v>50</v>
      </c>
      <c r="AY160" s="25">
        <v>0</v>
      </c>
      <c r="AZ160" s="25">
        <v>0</v>
      </c>
      <c r="BA160" s="25">
        <v>50</v>
      </c>
      <c r="BB160" s="25">
        <v>0</v>
      </c>
      <c r="BC160" s="25">
        <v>0</v>
      </c>
      <c r="BD160" s="25">
        <v>0</v>
      </c>
      <c r="BE160" s="25">
        <v>0</v>
      </c>
      <c r="BF160" s="25">
        <v>0</v>
      </c>
      <c r="BG160" s="25">
        <v>0</v>
      </c>
      <c r="BH160" s="25">
        <v>50</v>
      </c>
      <c r="BI160" s="20">
        <v>0</v>
      </c>
      <c r="BJ160" s="21">
        <v>0</v>
      </c>
      <c r="BK160" s="21">
        <v>50</v>
      </c>
      <c r="BL160" s="22">
        <v>0</v>
      </c>
    </row>
    <row r="161" spans="1:64" ht="31.5" x14ac:dyDescent="0.25">
      <c r="A161" s="16" t="s">
        <v>42</v>
      </c>
      <c r="B161" s="17" t="s">
        <v>212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8" t="s">
        <v>43</v>
      </c>
      <c r="R161" s="17"/>
      <c r="S161" s="17"/>
      <c r="T161" s="19">
        <v>299</v>
      </c>
      <c r="U161" s="19">
        <v>0</v>
      </c>
      <c r="V161" s="19">
        <v>0</v>
      </c>
      <c r="W161" s="19">
        <v>299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25">
        <v>299</v>
      </c>
      <c r="AE161" s="25">
        <v>0</v>
      </c>
      <c r="AF161" s="25">
        <v>0</v>
      </c>
      <c r="AG161" s="25">
        <v>299</v>
      </c>
      <c r="AH161" s="25">
        <v>0</v>
      </c>
      <c r="AI161" s="25">
        <v>299</v>
      </c>
      <c r="AJ161" s="25">
        <v>0</v>
      </c>
      <c r="AK161" s="25">
        <v>0</v>
      </c>
      <c r="AL161" s="25">
        <v>299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299</v>
      </c>
      <c r="AT161" s="25">
        <v>0</v>
      </c>
      <c r="AU161" s="25">
        <v>0</v>
      </c>
      <c r="AV161" s="25">
        <v>299</v>
      </c>
      <c r="AW161" s="25">
        <v>0</v>
      </c>
      <c r="AX161" s="25">
        <v>299</v>
      </c>
      <c r="AY161" s="25">
        <v>0</v>
      </c>
      <c r="AZ161" s="25">
        <v>0</v>
      </c>
      <c r="BA161" s="25">
        <v>299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299</v>
      </c>
      <c r="BI161" s="20">
        <v>0</v>
      </c>
      <c r="BJ161" s="21">
        <v>0</v>
      </c>
      <c r="BK161" s="21">
        <v>299</v>
      </c>
      <c r="BL161" s="22">
        <v>0</v>
      </c>
    </row>
    <row r="162" spans="1:64" ht="15.75" x14ac:dyDescent="0.25">
      <c r="A162" s="16" t="s">
        <v>64</v>
      </c>
      <c r="B162" s="17" t="s">
        <v>212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8" t="s">
        <v>65</v>
      </c>
      <c r="R162" s="17"/>
      <c r="S162" s="17"/>
      <c r="T162" s="19">
        <v>7.5</v>
      </c>
      <c r="U162" s="19">
        <v>0</v>
      </c>
      <c r="V162" s="19">
        <v>0</v>
      </c>
      <c r="W162" s="19">
        <v>7.5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25">
        <v>7.5</v>
      </c>
      <c r="AE162" s="25">
        <v>0</v>
      </c>
      <c r="AF162" s="25">
        <v>0</v>
      </c>
      <c r="AG162" s="25">
        <v>7.5</v>
      </c>
      <c r="AH162" s="25">
        <v>0</v>
      </c>
      <c r="AI162" s="25">
        <v>7.5</v>
      </c>
      <c r="AJ162" s="25">
        <v>0</v>
      </c>
      <c r="AK162" s="25">
        <v>0</v>
      </c>
      <c r="AL162" s="25">
        <v>7.5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5">
        <v>7.5</v>
      </c>
      <c r="AT162" s="25">
        <v>0</v>
      </c>
      <c r="AU162" s="25">
        <v>0</v>
      </c>
      <c r="AV162" s="25">
        <v>7.5</v>
      </c>
      <c r="AW162" s="25">
        <v>0</v>
      </c>
      <c r="AX162" s="25">
        <v>7.5</v>
      </c>
      <c r="AY162" s="25">
        <v>0</v>
      </c>
      <c r="AZ162" s="25">
        <v>0</v>
      </c>
      <c r="BA162" s="25">
        <v>7.5</v>
      </c>
      <c r="BB162" s="25">
        <v>0</v>
      </c>
      <c r="BC162" s="25">
        <v>0</v>
      </c>
      <c r="BD162" s="25">
        <v>0</v>
      </c>
      <c r="BE162" s="25">
        <v>0</v>
      </c>
      <c r="BF162" s="25">
        <v>0</v>
      </c>
      <c r="BG162" s="25">
        <v>0</v>
      </c>
      <c r="BH162" s="25">
        <v>7.5</v>
      </c>
      <c r="BI162" s="20">
        <v>0</v>
      </c>
      <c r="BJ162" s="21">
        <v>0</v>
      </c>
      <c r="BK162" s="21">
        <v>7.5</v>
      </c>
      <c r="BL162" s="22">
        <v>0</v>
      </c>
    </row>
    <row r="163" spans="1:64" ht="31.5" x14ac:dyDescent="0.25">
      <c r="A163" s="16" t="s">
        <v>213</v>
      </c>
      <c r="B163" s="17" t="s">
        <v>214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8"/>
      <c r="R163" s="17"/>
      <c r="S163" s="17"/>
      <c r="T163" s="19">
        <v>10341.875669999999</v>
      </c>
      <c r="U163" s="19">
        <v>0</v>
      </c>
      <c r="V163" s="19">
        <v>4833.8</v>
      </c>
      <c r="W163" s="19">
        <v>5508.0756700000002</v>
      </c>
      <c r="X163" s="19">
        <v>0</v>
      </c>
      <c r="Y163" s="19">
        <v>533</v>
      </c>
      <c r="Z163" s="19">
        <v>0</v>
      </c>
      <c r="AA163" s="19">
        <v>0</v>
      </c>
      <c r="AB163" s="19">
        <v>533</v>
      </c>
      <c r="AC163" s="19">
        <v>0</v>
      </c>
      <c r="AD163" s="25">
        <v>10874.875669999999</v>
      </c>
      <c r="AE163" s="25">
        <v>0</v>
      </c>
      <c r="AF163" s="25">
        <v>4833.8</v>
      </c>
      <c r="AG163" s="25">
        <v>6041.0756700000002</v>
      </c>
      <c r="AH163" s="25">
        <v>0</v>
      </c>
      <c r="AI163" s="25">
        <v>1498.6719000000001</v>
      </c>
      <c r="AJ163" s="25">
        <v>0</v>
      </c>
      <c r="AK163" s="25">
        <v>0</v>
      </c>
      <c r="AL163" s="25">
        <v>1498.6719000000001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1498.6719000000001</v>
      </c>
      <c r="AT163" s="25">
        <v>0</v>
      </c>
      <c r="AU163" s="25">
        <v>0</v>
      </c>
      <c r="AV163" s="25">
        <v>1498.6719000000001</v>
      </c>
      <c r="AW163" s="25">
        <v>0</v>
      </c>
      <c r="AX163" s="25">
        <v>336.22649999999999</v>
      </c>
      <c r="AY163" s="25">
        <v>0</v>
      </c>
      <c r="AZ163" s="25">
        <v>0</v>
      </c>
      <c r="BA163" s="25">
        <v>336.22649999999999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336.22649999999999</v>
      </c>
      <c r="BI163" s="20">
        <v>0</v>
      </c>
      <c r="BJ163" s="21">
        <v>0</v>
      </c>
      <c r="BK163" s="21">
        <v>336.22649999999999</v>
      </c>
      <c r="BL163" s="22">
        <v>0</v>
      </c>
    </row>
    <row r="164" spans="1:64" ht="31.5" x14ac:dyDescent="0.25">
      <c r="A164" s="16" t="s">
        <v>215</v>
      </c>
      <c r="B164" s="17" t="s">
        <v>216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8"/>
      <c r="R164" s="17"/>
      <c r="S164" s="17"/>
      <c r="T164" s="19">
        <v>10341.875669999999</v>
      </c>
      <c r="U164" s="19">
        <v>0</v>
      </c>
      <c r="V164" s="19">
        <v>4833.8</v>
      </c>
      <c r="W164" s="19">
        <v>5508.0756700000002</v>
      </c>
      <c r="X164" s="19">
        <v>0</v>
      </c>
      <c r="Y164" s="19">
        <v>533</v>
      </c>
      <c r="Z164" s="19">
        <v>0</v>
      </c>
      <c r="AA164" s="19">
        <v>0</v>
      </c>
      <c r="AB164" s="19">
        <v>533</v>
      </c>
      <c r="AC164" s="19">
        <v>0</v>
      </c>
      <c r="AD164" s="25">
        <v>10874.875669999999</v>
      </c>
      <c r="AE164" s="25">
        <v>0</v>
      </c>
      <c r="AF164" s="25">
        <v>4833.8</v>
      </c>
      <c r="AG164" s="25">
        <v>6041.0756700000002</v>
      </c>
      <c r="AH164" s="25">
        <v>0</v>
      </c>
      <c r="AI164" s="25">
        <v>1498.6719000000001</v>
      </c>
      <c r="AJ164" s="25">
        <v>0</v>
      </c>
      <c r="AK164" s="25">
        <v>0</v>
      </c>
      <c r="AL164" s="25">
        <v>1498.6719000000001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5">
        <v>1498.6719000000001</v>
      </c>
      <c r="AT164" s="25">
        <v>0</v>
      </c>
      <c r="AU164" s="25">
        <v>0</v>
      </c>
      <c r="AV164" s="25">
        <v>1498.6719000000001</v>
      </c>
      <c r="AW164" s="25">
        <v>0</v>
      </c>
      <c r="AX164" s="25">
        <v>336.22649999999999</v>
      </c>
      <c r="AY164" s="25">
        <v>0</v>
      </c>
      <c r="AZ164" s="25">
        <v>0</v>
      </c>
      <c r="BA164" s="25">
        <v>336.22649999999999</v>
      </c>
      <c r="BB164" s="25">
        <v>0</v>
      </c>
      <c r="BC164" s="25">
        <v>0</v>
      </c>
      <c r="BD164" s="25">
        <v>0</v>
      </c>
      <c r="BE164" s="25">
        <v>0</v>
      </c>
      <c r="BF164" s="25">
        <v>0</v>
      </c>
      <c r="BG164" s="25">
        <v>0</v>
      </c>
      <c r="BH164" s="25">
        <v>336.22649999999999</v>
      </c>
      <c r="BI164" s="20">
        <v>0</v>
      </c>
      <c r="BJ164" s="21">
        <v>0</v>
      </c>
      <c r="BK164" s="21">
        <v>336.22649999999999</v>
      </c>
      <c r="BL164" s="22">
        <v>0</v>
      </c>
    </row>
    <row r="165" spans="1:64" ht="15.75" x14ac:dyDescent="0.25">
      <c r="A165" s="16" t="s">
        <v>182</v>
      </c>
      <c r="B165" s="17" t="s">
        <v>217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8"/>
      <c r="R165" s="17"/>
      <c r="S165" s="17"/>
      <c r="T165" s="19">
        <v>2059.9258</v>
      </c>
      <c r="U165" s="19">
        <v>0</v>
      </c>
      <c r="V165" s="19">
        <v>0</v>
      </c>
      <c r="W165" s="19">
        <v>2059.9258</v>
      </c>
      <c r="X165" s="19">
        <v>0</v>
      </c>
      <c r="Y165" s="19">
        <v>533</v>
      </c>
      <c r="Z165" s="19">
        <v>0</v>
      </c>
      <c r="AA165" s="19">
        <v>0</v>
      </c>
      <c r="AB165" s="19">
        <v>533</v>
      </c>
      <c r="AC165" s="19">
        <v>0</v>
      </c>
      <c r="AD165" s="25">
        <v>2592.9258</v>
      </c>
      <c r="AE165" s="25">
        <v>0</v>
      </c>
      <c r="AF165" s="25">
        <v>0</v>
      </c>
      <c r="AG165" s="25">
        <v>2592.9258</v>
      </c>
      <c r="AH165" s="25">
        <v>0</v>
      </c>
      <c r="AI165" s="25">
        <v>300</v>
      </c>
      <c r="AJ165" s="25">
        <v>0</v>
      </c>
      <c r="AK165" s="25">
        <v>0</v>
      </c>
      <c r="AL165" s="25">
        <v>300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5">
        <v>300</v>
      </c>
      <c r="AT165" s="25">
        <v>0</v>
      </c>
      <c r="AU165" s="25">
        <v>0</v>
      </c>
      <c r="AV165" s="25">
        <v>300</v>
      </c>
      <c r="AW165" s="25">
        <v>0</v>
      </c>
      <c r="AX165" s="25">
        <v>300</v>
      </c>
      <c r="AY165" s="25">
        <v>0</v>
      </c>
      <c r="AZ165" s="25">
        <v>0</v>
      </c>
      <c r="BA165" s="25">
        <v>300</v>
      </c>
      <c r="BB165" s="25">
        <v>0</v>
      </c>
      <c r="BC165" s="25">
        <v>0</v>
      </c>
      <c r="BD165" s="25">
        <v>0</v>
      </c>
      <c r="BE165" s="25">
        <v>0</v>
      </c>
      <c r="BF165" s="25">
        <v>0</v>
      </c>
      <c r="BG165" s="25">
        <v>0</v>
      </c>
      <c r="BH165" s="25">
        <v>300</v>
      </c>
      <c r="BI165" s="20">
        <v>0</v>
      </c>
      <c r="BJ165" s="21">
        <v>0</v>
      </c>
      <c r="BK165" s="21">
        <v>300</v>
      </c>
      <c r="BL165" s="22">
        <v>0</v>
      </c>
    </row>
    <row r="166" spans="1:64" ht="15.75" x14ac:dyDescent="0.25">
      <c r="A166" s="16" t="s">
        <v>218</v>
      </c>
      <c r="B166" s="17" t="s">
        <v>219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8"/>
      <c r="R166" s="17"/>
      <c r="S166" s="17"/>
      <c r="T166" s="19">
        <v>2059.9258</v>
      </c>
      <c r="U166" s="19">
        <v>0</v>
      </c>
      <c r="V166" s="19">
        <v>0</v>
      </c>
      <c r="W166" s="19">
        <v>2059.9258</v>
      </c>
      <c r="X166" s="19">
        <v>0</v>
      </c>
      <c r="Y166" s="19">
        <v>533</v>
      </c>
      <c r="Z166" s="19">
        <v>0</v>
      </c>
      <c r="AA166" s="19">
        <v>0</v>
      </c>
      <c r="AB166" s="19">
        <v>533</v>
      </c>
      <c r="AC166" s="19">
        <v>0</v>
      </c>
      <c r="AD166" s="25">
        <v>2592.9258</v>
      </c>
      <c r="AE166" s="25">
        <v>0</v>
      </c>
      <c r="AF166" s="25">
        <v>0</v>
      </c>
      <c r="AG166" s="25">
        <v>2592.9258</v>
      </c>
      <c r="AH166" s="25">
        <v>0</v>
      </c>
      <c r="AI166" s="25">
        <v>300</v>
      </c>
      <c r="AJ166" s="25">
        <v>0</v>
      </c>
      <c r="AK166" s="25">
        <v>0</v>
      </c>
      <c r="AL166" s="25">
        <v>300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5">
        <v>300</v>
      </c>
      <c r="AT166" s="25">
        <v>0</v>
      </c>
      <c r="AU166" s="25">
        <v>0</v>
      </c>
      <c r="AV166" s="25">
        <v>300</v>
      </c>
      <c r="AW166" s="25">
        <v>0</v>
      </c>
      <c r="AX166" s="25">
        <v>300</v>
      </c>
      <c r="AY166" s="25">
        <v>0</v>
      </c>
      <c r="AZ166" s="25">
        <v>0</v>
      </c>
      <c r="BA166" s="25">
        <v>300</v>
      </c>
      <c r="BB166" s="25">
        <v>0</v>
      </c>
      <c r="BC166" s="25">
        <v>0</v>
      </c>
      <c r="BD166" s="25">
        <v>0</v>
      </c>
      <c r="BE166" s="25">
        <v>0</v>
      </c>
      <c r="BF166" s="25">
        <v>0</v>
      </c>
      <c r="BG166" s="25">
        <v>0</v>
      </c>
      <c r="BH166" s="25">
        <v>300</v>
      </c>
      <c r="BI166" s="20">
        <v>0</v>
      </c>
      <c r="BJ166" s="21">
        <v>0</v>
      </c>
      <c r="BK166" s="21">
        <v>300</v>
      </c>
      <c r="BL166" s="22">
        <v>0</v>
      </c>
    </row>
    <row r="167" spans="1:64" ht="31.5" x14ac:dyDescent="0.25">
      <c r="A167" s="16" t="s">
        <v>42</v>
      </c>
      <c r="B167" s="17" t="s">
        <v>219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8" t="s">
        <v>43</v>
      </c>
      <c r="R167" s="17"/>
      <c r="S167" s="17"/>
      <c r="T167" s="19">
        <v>84.950999999999993</v>
      </c>
      <c r="U167" s="19">
        <v>0</v>
      </c>
      <c r="V167" s="19">
        <v>0</v>
      </c>
      <c r="W167" s="19">
        <v>84.950999999999993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25">
        <v>84.950999999999993</v>
      </c>
      <c r="AE167" s="25">
        <v>0</v>
      </c>
      <c r="AF167" s="25">
        <v>0</v>
      </c>
      <c r="AG167" s="25">
        <v>84.950999999999993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5">
        <v>0</v>
      </c>
      <c r="AT167" s="25">
        <v>0</v>
      </c>
      <c r="AU167" s="25">
        <v>0</v>
      </c>
      <c r="AV167" s="25">
        <v>0</v>
      </c>
      <c r="AW167" s="25">
        <v>0</v>
      </c>
      <c r="AX167" s="25">
        <v>0</v>
      </c>
      <c r="AY167" s="25">
        <v>0</v>
      </c>
      <c r="AZ167" s="25">
        <v>0</v>
      </c>
      <c r="BA167" s="25">
        <v>0</v>
      </c>
      <c r="BB167" s="25">
        <v>0</v>
      </c>
      <c r="BC167" s="25">
        <v>0</v>
      </c>
      <c r="BD167" s="25">
        <v>0</v>
      </c>
      <c r="BE167" s="25">
        <v>0</v>
      </c>
      <c r="BF167" s="25">
        <v>0</v>
      </c>
      <c r="BG167" s="25">
        <v>0</v>
      </c>
      <c r="BH167" s="25">
        <v>0</v>
      </c>
      <c r="BI167" s="20">
        <v>0</v>
      </c>
      <c r="BJ167" s="21">
        <v>0</v>
      </c>
      <c r="BK167" s="21">
        <v>0</v>
      </c>
      <c r="BL167" s="22">
        <v>0</v>
      </c>
    </row>
    <row r="168" spans="1:64" ht="31.5" x14ac:dyDescent="0.25">
      <c r="A168" s="16" t="s">
        <v>58</v>
      </c>
      <c r="B168" s="17" t="s">
        <v>219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8" t="s">
        <v>59</v>
      </c>
      <c r="R168" s="17"/>
      <c r="S168" s="17"/>
      <c r="T168" s="19">
        <v>1974.9748</v>
      </c>
      <c r="U168" s="19">
        <v>0</v>
      </c>
      <c r="V168" s="19">
        <v>0</v>
      </c>
      <c r="W168" s="19">
        <v>1974.9748</v>
      </c>
      <c r="X168" s="19">
        <v>0</v>
      </c>
      <c r="Y168" s="19">
        <v>533</v>
      </c>
      <c r="Z168" s="19">
        <v>0</v>
      </c>
      <c r="AA168" s="19">
        <v>0</v>
      </c>
      <c r="AB168" s="19">
        <v>533</v>
      </c>
      <c r="AC168" s="19">
        <v>0</v>
      </c>
      <c r="AD168" s="25">
        <v>2507.9748</v>
      </c>
      <c r="AE168" s="25">
        <v>0</v>
      </c>
      <c r="AF168" s="25">
        <v>0</v>
      </c>
      <c r="AG168" s="25">
        <v>2507.9748</v>
      </c>
      <c r="AH168" s="25">
        <v>0</v>
      </c>
      <c r="AI168" s="25">
        <v>300</v>
      </c>
      <c r="AJ168" s="25">
        <v>0</v>
      </c>
      <c r="AK168" s="25">
        <v>0</v>
      </c>
      <c r="AL168" s="25">
        <v>300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5">
        <v>300</v>
      </c>
      <c r="AT168" s="25">
        <v>0</v>
      </c>
      <c r="AU168" s="25">
        <v>0</v>
      </c>
      <c r="AV168" s="25">
        <v>300</v>
      </c>
      <c r="AW168" s="25">
        <v>0</v>
      </c>
      <c r="AX168" s="25">
        <v>300</v>
      </c>
      <c r="AY168" s="25">
        <v>0</v>
      </c>
      <c r="AZ168" s="25">
        <v>0</v>
      </c>
      <c r="BA168" s="25">
        <v>300</v>
      </c>
      <c r="BB168" s="25">
        <v>0</v>
      </c>
      <c r="BC168" s="25">
        <v>0</v>
      </c>
      <c r="BD168" s="25">
        <v>0</v>
      </c>
      <c r="BE168" s="25">
        <v>0</v>
      </c>
      <c r="BF168" s="25">
        <v>0</v>
      </c>
      <c r="BG168" s="25">
        <v>0</v>
      </c>
      <c r="BH168" s="25">
        <v>300</v>
      </c>
      <c r="BI168" s="20">
        <v>0</v>
      </c>
      <c r="BJ168" s="21">
        <v>0</v>
      </c>
      <c r="BK168" s="21">
        <v>300</v>
      </c>
      <c r="BL168" s="22">
        <v>0</v>
      </c>
    </row>
    <row r="169" spans="1:64" ht="47.25" x14ac:dyDescent="0.25">
      <c r="A169" s="16" t="s">
        <v>66</v>
      </c>
      <c r="B169" s="17" t="s">
        <v>220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8"/>
      <c r="R169" s="17"/>
      <c r="S169" s="17"/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6445.0666700000002</v>
      </c>
      <c r="Z169" s="19">
        <v>0</v>
      </c>
      <c r="AA169" s="19">
        <v>4833.8</v>
      </c>
      <c r="AB169" s="19">
        <v>1611.26667</v>
      </c>
      <c r="AC169" s="19">
        <v>0</v>
      </c>
      <c r="AD169" s="25">
        <v>6445.0666700000002</v>
      </c>
      <c r="AE169" s="25">
        <v>0</v>
      </c>
      <c r="AF169" s="25">
        <v>4833.8</v>
      </c>
      <c r="AG169" s="25">
        <v>1611.26667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5">
        <v>0</v>
      </c>
      <c r="AT169" s="25">
        <v>0</v>
      </c>
      <c r="AU169" s="25">
        <v>0</v>
      </c>
      <c r="AV169" s="25">
        <v>0</v>
      </c>
      <c r="AW169" s="25">
        <v>0</v>
      </c>
      <c r="AX169" s="25">
        <v>0</v>
      </c>
      <c r="AY169" s="25">
        <v>0</v>
      </c>
      <c r="AZ169" s="25">
        <v>0</v>
      </c>
      <c r="BA169" s="25">
        <v>0</v>
      </c>
      <c r="BB169" s="25">
        <v>0</v>
      </c>
      <c r="BC169" s="25">
        <v>0</v>
      </c>
      <c r="BD169" s="25">
        <v>0</v>
      </c>
      <c r="BE169" s="25">
        <v>0</v>
      </c>
      <c r="BF169" s="25">
        <v>0</v>
      </c>
      <c r="BG169" s="25">
        <v>0</v>
      </c>
      <c r="BH169" s="25">
        <v>0</v>
      </c>
      <c r="BI169" s="20">
        <v>0</v>
      </c>
      <c r="BJ169" s="21">
        <v>0</v>
      </c>
      <c r="BK169" s="21">
        <v>0</v>
      </c>
      <c r="BL169" s="22">
        <v>0</v>
      </c>
    </row>
    <row r="170" spans="1:64" ht="31.5" x14ac:dyDescent="0.25">
      <c r="A170" s="16" t="s">
        <v>58</v>
      </c>
      <c r="B170" s="17" t="s">
        <v>220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8" t="s">
        <v>59</v>
      </c>
      <c r="R170" s="17"/>
      <c r="S170" s="17"/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6445.0666700000002</v>
      </c>
      <c r="Z170" s="19">
        <v>0</v>
      </c>
      <c r="AA170" s="19">
        <v>4833.8</v>
      </c>
      <c r="AB170" s="19">
        <v>1611.26667</v>
      </c>
      <c r="AC170" s="19">
        <v>0</v>
      </c>
      <c r="AD170" s="25">
        <v>6445.0666700000002</v>
      </c>
      <c r="AE170" s="25">
        <v>0</v>
      </c>
      <c r="AF170" s="25">
        <v>4833.8</v>
      </c>
      <c r="AG170" s="25">
        <v>1611.26667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0</v>
      </c>
      <c r="AQ170" s="25">
        <v>0</v>
      </c>
      <c r="AR170" s="25">
        <v>0</v>
      </c>
      <c r="AS170" s="25">
        <v>0</v>
      </c>
      <c r="AT170" s="25">
        <v>0</v>
      </c>
      <c r="AU170" s="25">
        <v>0</v>
      </c>
      <c r="AV170" s="25">
        <v>0</v>
      </c>
      <c r="AW170" s="25">
        <v>0</v>
      </c>
      <c r="AX170" s="25">
        <v>0</v>
      </c>
      <c r="AY170" s="25">
        <v>0</v>
      </c>
      <c r="AZ170" s="25">
        <v>0</v>
      </c>
      <c r="BA170" s="25">
        <v>0</v>
      </c>
      <c r="BB170" s="25">
        <v>0</v>
      </c>
      <c r="BC170" s="25">
        <v>0</v>
      </c>
      <c r="BD170" s="25">
        <v>0</v>
      </c>
      <c r="BE170" s="25">
        <v>0</v>
      </c>
      <c r="BF170" s="25">
        <v>0</v>
      </c>
      <c r="BG170" s="25">
        <v>0</v>
      </c>
      <c r="BH170" s="25">
        <v>0</v>
      </c>
      <c r="BI170" s="20">
        <v>0</v>
      </c>
      <c r="BJ170" s="21">
        <v>0</v>
      </c>
      <c r="BK170" s="21">
        <v>0</v>
      </c>
      <c r="BL170" s="22">
        <v>0</v>
      </c>
    </row>
    <row r="171" spans="1:64" ht="15.75" x14ac:dyDescent="0.25">
      <c r="A171" s="16" t="s">
        <v>94</v>
      </c>
      <c r="B171" s="17" t="s">
        <v>221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8"/>
      <c r="R171" s="17"/>
      <c r="S171" s="17"/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1836.8832</v>
      </c>
      <c r="Z171" s="19">
        <v>0</v>
      </c>
      <c r="AA171" s="19">
        <v>0</v>
      </c>
      <c r="AB171" s="19">
        <v>1836.8832</v>
      </c>
      <c r="AC171" s="19">
        <v>0</v>
      </c>
      <c r="AD171" s="25">
        <v>1836.8832</v>
      </c>
      <c r="AE171" s="25">
        <v>0</v>
      </c>
      <c r="AF171" s="25">
        <v>0</v>
      </c>
      <c r="AG171" s="25">
        <v>1836.8832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1200</v>
      </c>
      <c r="AO171" s="25">
        <v>0</v>
      </c>
      <c r="AP171" s="25">
        <v>0</v>
      </c>
      <c r="AQ171" s="25">
        <v>1200</v>
      </c>
      <c r="AR171" s="25">
        <v>0</v>
      </c>
      <c r="AS171" s="25">
        <f>1200-1.3281</f>
        <v>1198.6719000000001</v>
      </c>
      <c r="AT171" s="25">
        <v>0</v>
      </c>
      <c r="AU171" s="25">
        <v>0</v>
      </c>
      <c r="AV171" s="25">
        <v>1200</v>
      </c>
      <c r="AW171" s="25">
        <v>0</v>
      </c>
      <c r="AX171" s="25">
        <v>0</v>
      </c>
      <c r="AY171" s="25">
        <v>0</v>
      </c>
      <c r="AZ171" s="25">
        <v>0</v>
      </c>
      <c r="BA171" s="25">
        <v>0</v>
      </c>
      <c r="BB171" s="25">
        <v>0</v>
      </c>
      <c r="BC171" s="25">
        <v>606.22649999999999</v>
      </c>
      <c r="BD171" s="25">
        <v>0</v>
      </c>
      <c r="BE171" s="25">
        <v>0</v>
      </c>
      <c r="BF171" s="25">
        <v>606.22649999999999</v>
      </c>
      <c r="BG171" s="25">
        <v>0</v>
      </c>
      <c r="BH171" s="25">
        <f>606.2265-570</f>
        <v>36.226499999999987</v>
      </c>
      <c r="BI171" s="20">
        <v>0</v>
      </c>
      <c r="BJ171" s="21">
        <v>0</v>
      </c>
      <c r="BK171" s="21">
        <v>606.22649999999999</v>
      </c>
      <c r="BL171" s="22">
        <v>0</v>
      </c>
    </row>
    <row r="172" spans="1:64" ht="31.5" x14ac:dyDescent="0.25">
      <c r="A172" s="16" t="s">
        <v>58</v>
      </c>
      <c r="B172" s="17" t="s">
        <v>221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8" t="s">
        <v>59</v>
      </c>
      <c r="R172" s="17"/>
      <c r="S172" s="17"/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1836.8832</v>
      </c>
      <c r="Z172" s="19">
        <v>0</v>
      </c>
      <c r="AA172" s="19">
        <v>0</v>
      </c>
      <c r="AB172" s="19">
        <v>1836.8832</v>
      </c>
      <c r="AC172" s="19">
        <v>0</v>
      </c>
      <c r="AD172" s="25">
        <v>1836.8832</v>
      </c>
      <c r="AE172" s="25">
        <v>0</v>
      </c>
      <c r="AF172" s="25">
        <v>0</v>
      </c>
      <c r="AG172" s="25">
        <v>1836.8832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1200</v>
      </c>
      <c r="AO172" s="25">
        <v>0</v>
      </c>
      <c r="AP172" s="25">
        <v>0</v>
      </c>
      <c r="AQ172" s="25">
        <v>1200</v>
      </c>
      <c r="AR172" s="25">
        <v>0</v>
      </c>
      <c r="AS172" s="25">
        <f>1200-1.3281</f>
        <v>1198.6719000000001</v>
      </c>
      <c r="AT172" s="25">
        <v>0</v>
      </c>
      <c r="AU172" s="25">
        <v>0</v>
      </c>
      <c r="AV172" s="25">
        <v>1200</v>
      </c>
      <c r="AW172" s="25">
        <v>0</v>
      </c>
      <c r="AX172" s="25">
        <v>0</v>
      </c>
      <c r="AY172" s="25">
        <v>0</v>
      </c>
      <c r="AZ172" s="25">
        <v>0</v>
      </c>
      <c r="BA172" s="25">
        <v>0</v>
      </c>
      <c r="BB172" s="25">
        <v>0</v>
      </c>
      <c r="BC172" s="25">
        <v>606.22649999999999</v>
      </c>
      <c r="BD172" s="25">
        <v>0</v>
      </c>
      <c r="BE172" s="25">
        <v>0</v>
      </c>
      <c r="BF172" s="25">
        <v>606.22649999999999</v>
      </c>
      <c r="BG172" s="25">
        <v>0</v>
      </c>
      <c r="BH172" s="25">
        <f>606.2265-570</f>
        <v>36.226499999999987</v>
      </c>
      <c r="BI172" s="20">
        <v>0</v>
      </c>
      <c r="BJ172" s="21">
        <v>0</v>
      </c>
      <c r="BK172" s="21">
        <v>606.22649999999999</v>
      </c>
      <c r="BL172" s="22">
        <v>0</v>
      </c>
    </row>
    <row r="173" spans="1:64" ht="31.5" x14ac:dyDescent="0.25">
      <c r="A173" s="16" t="s">
        <v>222</v>
      </c>
      <c r="B173" s="17" t="s">
        <v>223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8"/>
      <c r="R173" s="17"/>
      <c r="S173" s="17"/>
      <c r="T173" s="19">
        <v>23543.674999999999</v>
      </c>
      <c r="U173" s="19">
        <v>0</v>
      </c>
      <c r="V173" s="19">
        <v>17423.454000000002</v>
      </c>
      <c r="W173" s="19">
        <v>6120.2209999999995</v>
      </c>
      <c r="X173" s="19">
        <v>0</v>
      </c>
      <c r="Y173" s="19">
        <v>74.722999999999999</v>
      </c>
      <c r="Z173" s="19">
        <v>0</v>
      </c>
      <c r="AA173" s="19">
        <v>0</v>
      </c>
      <c r="AB173" s="19">
        <v>74.722999999999999</v>
      </c>
      <c r="AC173" s="19">
        <v>0</v>
      </c>
      <c r="AD173" s="25">
        <v>23618.398000000001</v>
      </c>
      <c r="AE173" s="25">
        <v>0</v>
      </c>
      <c r="AF173" s="25">
        <v>17423.454000000002</v>
      </c>
      <c r="AG173" s="25">
        <v>6194.9440000000004</v>
      </c>
      <c r="AH173" s="25">
        <v>0</v>
      </c>
      <c r="AI173" s="25">
        <v>24108.983</v>
      </c>
      <c r="AJ173" s="25">
        <v>0</v>
      </c>
      <c r="AK173" s="25">
        <v>17988.761999999999</v>
      </c>
      <c r="AL173" s="25">
        <v>6120.2209999999995</v>
      </c>
      <c r="AM173" s="25">
        <v>0</v>
      </c>
      <c r="AN173" s="25">
        <v>0</v>
      </c>
      <c r="AO173" s="25">
        <v>0</v>
      </c>
      <c r="AP173" s="25">
        <v>0</v>
      </c>
      <c r="AQ173" s="25">
        <v>0</v>
      </c>
      <c r="AR173" s="25">
        <v>0</v>
      </c>
      <c r="AS173" s="25">
        <v>24108.983</v>
      </c>
      <c r="AT173" s="25">
        <v>0</v>
      </c>
      <c r="AU173" s="25">
        <v>17988.761999999999</v>
      </c>
      <c r="AV173" s="25">
        <v>6120.2209999999995</v>
      </c>
      <c r="AW173" s="25">
        <v>0</v>
      </c>
      <c r="AX173" s="25">
        <v>24295.81</v>
      </c>
      <c r="AY173" s="25">
        <v>0</v>
      </c>
      <c r="AZ173" s="25">
        <v>18175.589</v>
      </c>
      <c r="BA173" s="25">
        <v>6120.2209999999995</v>
      </c>
      <c r="BB173" s="25">
        <v>0</v>
      </c>
      <c r="BC173" s="25">
        <v>0</v>
      </c>
      <c r="BD173" s="25">
        <v>0</v>
      </c>
      <c r="BE173" s="25">
        <v>0</v>
      </c>
      <c r="BF173" s="25">
        <v>0</v>
      </c>
      <c r="BG173" s="25">
        <v>0</v>
      </c>
      <c r="BH173" s="25">
        <v>24295.81</v>
      </c>
      <c r="BI173" s="20">
        <v>0</v>
      </c>
      <c r="BJ173" s="21">
        <v>18175.589</v>
      </c>
      <c r="BK173" s="21">
        <v>6120.2209999999995</v>
      </c>
      <c r="BL173" s="22">
        <v>0</v>
      </c>
    </row>
    <row r="174" spans="1:64" ht="31.5" x14ac:dyDescent="0.25">
      <c r="A174" s="16" t="s">
        <v>224</v>
      </c>
      <c r="B174" s="17" t="s">
        <v>225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8"/>
      <c r="R174" s="17"/>
      <c r="S174" s="17"/>
      <c r="T174" s="19">
        <v>17390.454000000002</v>
      </c>
      <c r="U174" s="19">
        <v>0</v>
      </c>
      <c r="V174" s="19">
        <v>17390.454000000002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25">
        <v>17390.454000000002</v>
      </c>
      <c r="AE174" s="25">
        <v>0</v>
      </c>
      <c r="AF174" s="25">
        <v>17390.454000000002</v>
      </c>
      <c r="AG174" s="25">
        <v>0</v>
      </c>
      <c r="AH174" s="25">
        <v>0</v>
      </c>
      <c r="AI174" s="25">
        <v>17955.761999999999</v>
      </c>
      <c r="AJ174" s="25">
        <v>0</v>
      </c>
      <c r="AK174" s="25">
        <v>17955.761999999999</v>
      </c>
      <c r="AL174" s="25">
        <v>0</v>
      </c>
      <c r="AM174" s="25">
        <v>0</v>
      </c>
      <c r="AN174" s="25">
        <v>0</v>
      </c>
      <c r="AO174" s="25">
        <v>0</v>
      </c>
      <c r="AP174" s="25">
        <v>0</v>
      </c>
      <c r="AQ174" s="25">
        <v>0</v>
      </c>
      <c r="AR174" s="25">
        <v>0</v>
      </c>
      <c r="AS174" s="25">
        <v>17955.761999999999</v>
      </c>
      <c r="AT174" s="25">
        <v>0</v>
      </c>
      <c r="AU174" s="25">
        <v>17955.761999999999</v>
      </c>
      <c r="AV174" s="25">
        <v>0</v>
      </c>
      <c r="AW174" s="25">
        <v>0</v>
      </c>
      <c r="AX174" s="25">
        <v>18135.589</v>
      </c>
      <c r="AY174" s="25">
        <v>0</v>
      </c>
      <c r="AZ174" s="25">
        <v>18135.589</v>
      </c>
      <c r="BA174" s="25">
        <v>0</v>
      </c>
      <c r="BB174" s="25">
        <v>0</v>
      </c>
      <c r="BC174" s="25">
        <v>0</v>
      </c>
      <c r="BD174" s="25">
        <v>0</v>
      </c>
      <c r="BE174" s="25">
        <v>0</v>
      </c>
      <c r="BF174" s="25">
        <v>0</v>
      </c>
      <c r="BG174" s="25">
        <v>0</v>
      </c>
      <c r="BH174" s="25">
        <v>18135.589</v>
      </c>
      <c r="BI174" s="20">
        <v>0</v>
      </c>
      <c r="BJ174" s="21">
        <v>18135.589</v>
      </c>
      <c r="BK174" s="21">
        <v>0</v>
      </c>
      <c r="BL174" s="22">
        <v>0</v>
      </c>
    </row>
    <row r="175" spans="1:64" ht="31.5" x14ac:dyDescent="0.25">
      <c r="A175" s="16" t="s">
        <v>178</v>
      </c>
      <c r="B175" s="17" t="s">
        <v>226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8"/>
      <c r="R175" s="17"/>
      <c r="S175" s="17"/>
      <c r="T175" s="19">
        <v>8243.1540000000005</v>
      </c>
      <c r="U175" s="19">
        <v>0</v>
      </c>
      <c r="V175" s="19">
        <v>8243.1540000000005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25">
        <v>8243.1540000000005</v>
      </c>
      <c r="AE175" s="25">
        <v>0</v>
      </c>
      <c r="AF175" s="25">
        <v>8243.1540000000005</v>
      </c>
      <c r="AG175" s="25">
        <v>0</v>
      </c>
      <c r="AH175" s="25">
        <v>0</v>
      </c>
      <c r="AI175" s="25">
        <v>8808.4619999999995</v>
      </c>
      <c r="AJ175" s="25">
        <v>0</v>
      </c>
      <c r="AK175" s="25">
        <v>8808.4619999999995</v>
      </c>
      <c r="AL175" s="25">
        <v>0</v>
      </c>
      <c r="AM175" s="25">
        <v>0</v>
      </c>
      <c r="AN175" s="25">
        <v>0</v>
      </c>
      <c r="AO175" s="25">
        <v>0</v>
      </c>
      <c r="AP175" s="25">
        <v>0</v>
      </c>
      <c r="AQ175" s="25">
        <v>0</v>
      </c>
      <c r="AR175" s="25">
        <v>0</v>
      </c>
      <c r="AS175" s="25">
        <v>8808.4619999999995</v>
      </c>
      <c r="AT175" s="25">
        <v>0</v>
      </c>
      <c r="AU175" s="25">
        <v>8808.4619999999995</v>
      </c>
      <c r="AV175" s="25">
        <v>0</v>
      </c>
      <c r="AW175" s="25">
        <v>0</v>
      </c>
      <c r="AX175" s="25">
        <v>8988.2890000000007</v>
      </c>
      <c r="AY175" s="25">
        <v>0</v>
      </c>
      <c r="AZ175" s="25">
        <v>8988.2890000000007</v>
      </c>
      <c r="BA175" s="25">
        <v>0</v>
      </c>
      <c r="BB175" s="25">
        <v>0</v>
      </c>
      <c r="BC175" s="25">
        <v>0</v>
      </c>
      <c r="BD175" s="25">
        <v>0</v>
      </c>
      <c r="BE175" s="25">
        <v>0</v>
      </c>
      <c r="BF175" s="25">
        <v>0</v>
      </c>
      <c r="BG175" s="25">
        <v>0</v>
      </c>
      <c r="BH175" s="25">
        <v>8988.2890000000007</v>
      </c>
      <c r="BI175" s="20">
        <v>0</v>
      </c>
      <c r="BJ175" s="21">
        <v>8988.2890000000007</v>
      </c>
      <c r="BK175" s="21">
        <v>0</v>
      </c>
      <c r="BL175" s="22">
        <v>0</v>
      </c>
    </row>
    <row r="176" spans="1:64" ht="15.75" x14ac:dyDescent="0.25">
      <c r="A176" s="16" t="s">
        <v>102</v>
      </c>
      <c r="B176" s="17" t="s">
        <v>226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8" t="s">
        <v>103</v>
      </c>
      <c r="R176" s="17"/>
      <c r="S176" s="17"/>
      <c r="T176" s="19">
        <v>1464.5540000000001</v>
      </c>
      <c r="U176" s="19">
        <v>0</v>
      </c>
      <c r="V176" s="19">
        <v>1464.5540000000001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25">
        <v>1464.5540000000001</v>
      </c>
      <c r="AE176" s="25">
        <v>0</v>
      </c>
      <c r="AF176" s="25">
        <v>1464.5540000000001</v>
      </c>
      <c r="AG176" s="25">
        <v>0</v>
      </c>
      <c r="AH176" s="25">
        <v>0</v>
      </c>
      <c r="AI176" s="25">
        <v>2029.8620000000001</v>
      </c>
      <c r="AJ176" s="25">
        <v>0</v>
      </c>
      <c r="AK176" s="25">
        <v>2029.8620000000001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Q176" s="25">
        <v>0</v>
      </c>
      <c r="AR176" s="25">
        <v>0</v>
      </c>
      <c r="AS176" s="25">
        <v>2029.8620000000001</v>
      </c>
      <c r="AT176" s="25">
        <v>0</v>
      </c>
      <c r="AU176" s="25">
        <v>2029.8620000000001</v>
      </c>
      <c r="AV176" s="25">
        <v>0</v>
      </c>
      <c r="AW176" s="25">
        <v>0</v>
      </c>
      <c r="AX176" s="25">
        <v>2209.6889999999999</v>
      </c>
      <c r="AY176" s="25">
        <v>0</v>
      </c>
      <c r="AZ176" s="25">
        <v>2209.6889999999999</v>
      </c>
      <c r="BA176" s="25">
        <v>0</v>
      </c>
      <c r="BB176" s="25">
        <v>0</v>
      </c>
      <c r="BC176" s="25">
        <v>0</v>
      </c>
      <c r="BD176" s="25">
        <v>0</v>
      </c>
      <c r="BE176" s="25">
        <v>0</v>
      </c>
      <c r="BF176" s="25">
        <v>0</v>
      </c>
      <c r="BG176" s="25">
        <v>0</v>
      </c>
      <c r="BH176" s="25">
        <v>2209.6889999999999</v>
      </c>
      <c r="BI176" s="20">
        <v>0</v>
      </c>
      <c r="BJ176" s="21">
        <v>2209.6889999999999</v>
      </c>
      <c r="BK176" s="21">
        <v>0</v>
      </c>
      <c r="BL176" s="22">
        <v>0</v>
      </c>
    </row>
    <row r="177" spans="1:64" ht="31.5" x14ac:dyDescent="0.25">
      <c r="A177" s="16" t="s">
        <v>58</v>
      </c>
      <c r="B177" s="17" t="s">
        <v>226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8" t="s">
        <v>59</v>
      </c>
      <c r="R177" s="17"/>
      <c r="S177" s="17"/>
      <c r="T177" s="19">
        <v>6778.6</v>
      </c>
      <c r="U177" s="19">
        <v>0</v>
      </c>
      <c r="V177" s="19">
        <v>6778.6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25">
        <v>6778.6</v>
      </c>
      <c r="AE177" s="25">
        <v>0</v>
      </c>
      <c r="AF177" s="25">
        <v>6778.6</v>
      </c>
      <c r="AG177" s="25">
        <v>0</v>
      </c>
      <c r="AH177" s="25">
        <v>0</v>
      </c>
      <c r="AI177" s="25">
        <v>6778.6</v>
      </c>
      <c r="AJ177" s="25">
        <v>0</v>
      </c>
      <c r="AK177" s="25">
        <v>6778.6</v>
      </c>
      <c r="AL177" s="25">
        <v>0</v>
      </c>
      <c r="AM177" s="25">
        <v>0</v>
      </c>
      <c r="AN177" s="25">
        <v>0</v>
      </c>
      <c r="AO177" s="25">
        <v>0</v>
      </c>
      <c r="AP177" s="25">
        <v>0</v>
      </c>
      <c r="AQ177" s="25">
        <v>0</v>
      </c>
      <c r="AR177" s="25">
        <v>0</v>
      </c>
      <c r="AS177" s="25">
        <v>6778.6</v>
      </c>
      <c r="AT177" s="25">
        <v>0</v>
      </c>
      <c r="AU177" s="25">
        <v>6778.6</v>
      </c>
      <c r="AV177" s="25">
        <v>0</v>
      </c>
      <c r="AW177" s="25">
        <v>0</v>
      </c>
      <c r="AX177" s="25">
        <v>6778.6</v>
      </c>
      <c r="AY177" s="25">
        <v>0</v>
      </c>
      <c r="AZ177" s="25">
        <v>6778.6</v>
      </c>
      <c r="BA177" s="25">
        <v>0</v>
      </c>
      <c r="BB177" s="25">
        <v>0</v>
      </c>
      <c r="BC177" s="25">
        <v>0</v>
      </c>
      <c r="BD177" s="25">
        <v>0</v>
      </c>
      <c r="BE177" s="25">
        <v>0</v>
      </c>
      <c r="BF177" s="25">
        <v>0</v>
      </c>
      <c r="BG177" s="25">
        <v>0</v>
      </c>
      <c r="BH177" s="25">
        <v>6778.6</v>
      </c>
      <c r="BI177" s="20">
        <v>0</v>
      </c>
      <c r="BJ177" s="21">
        <v>6778.6</v>
      </c>
      <c r="BK177" s="21">
        <v>0</v>
      </c>
      <c r="BL177" s="22">
        <v>0</v>
      </c>
    </row>
    <row r="178" spans="1:64" ht="78.75" x14ac:dyDescent="0.25">
      <c r="A178" s="23" t="s">
        <v>227</v>
      </c>
      <c r="B178" s="17" t="s">
        <v>228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8"/>
      <c r="R178" s="17"/>
      <c r="S178" s="17"/>
      <c r="T178" s="19">
        <v>9147.2999999999993</v>
      </c>
      <c r="U178" s="19">
        <v>0</v>
      </c>
      <c r="V178" s="19">
        <v>9147.2999999999993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25">
        <v>9147.2999999999993</v>
      </c>
      <c r="AE178" s="25">
        <v>0</v>
      </c>
      <c r="AF178" s="25">
        <v>9147.2999999999993</v>
      </c>
      <c r="AG178" s="25">
        <v>0</v>
      </c>
      <c r="AH178" s="25">
        <v>0</v>
      </c>
      <c r="AI178" s="25">
        <v>9147.2999999999993</v>
      </c>
      <c r="AJ178" s="25">
        <v>0</v>
      </c>
      <c r="AK178" s="25">
        <v>9147.2999999999993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25">
        <v>9147.2999999999993</v>
      </c>
      <c r="AT178" s="25">
        <v>0</v>
      </c>
      <c r="AU178" s="25">
        <v>9147.2999999999993</v>
      </c>
      <c r="AV178" s="25">
        <v>0</v>
      </c>
      <c r="AW178" s="25">
        <v>0</v>
      </c>
      <c r="AX178" s="25">
        <v>9147.2999999999993</v>
      </c>
      <c r="AY178" s="25">
        <v>0</v>
      </c>
      <c r="AZ178" s="25">
        <v>9147.2999999999993</v>
      </c>
      <c r="BA178" s="25">
        <v>0</v>
      </c>
      <c r="BB178" s="25">
        <v>0</v>
      </c>
      <c r="BC178" s="25">
        <v>0</v>
      </c>
      <c r="BD178" s="25">
        <v>0</v>
      </c>
      <c r="BE178" s="25">
        <v>0</v>
      </c>
      <c r="BF178" s="25">
        <v>0</v>
      </c>
      <c r="BG178" s="25">
        <v>0</v>
      </c>
      <c r="BH178" s="25">
        <v>9147.2999999999993</v>
      </c>
      <c r="BI178" s="20">
        <v>0</v>
      </c>
      <c r="BJ178" s="21">
        <v>9147.2999999999993</v>
      </c>
      <c r="BK178" s="21">
        <v>0</v>
      </c>
      <c r="BL178" s="22">
        <v>0</v>
      </c>
    </row>
    <row r="179" spans="1:64" ht="47.25" x14ac:dyDescent="0.25">
      <c r="A179" s="16" t="s">
        <v>90</v>
      </c>
      <c r="B179" s="17" t="s">
        <v>228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8" t="s">
        <v>91</v>
      </c>
      <c r="R179" s="17"/>
      <c r="S179" s="17"/>
      <c r="T179" s="19">
        <v>447</v>
      </c>
      <c r="U179" s="19">
        <v>0</v>
      </c>
      <c r="V179" s="19">
        <v>447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25">
        <v>447</v>
      </c>
      <c r="AE179" s="25">
        <v>0</v>
      </c>
      <c r="AF179" s="25">
        <v>447</v>
      </c>
      <c r="AG179" s="25">
        <v>0</v>
      </c>
      <c r="AH179" s="25">
        <v>0</v>
      </c>
      <c r="AI179" s="25">
        <v>447</v>
      </c>
      <c r="AJ179" s="25">
        <v>0</v>
      </c>
      <c r="AK179" s="25">
        <v>447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25">
        <v>447</v>
      </c>
      <c r="AT179" s="25">
        <v>0</v>
      </c>
      <c r="AU179" s="25">
        <v>447</v>
      </c>
      <c r="AV179" s="25">
        <v>0</v>
      </c>
      <c r="AW179" s="25">
        <v>0</v>
      </c>
      <c r="AX179" s="25">
        <v>447</v>
      </c>
      <c r="AY179" s="25">
        <v>0</v>
      </c>
      <c r="AZ179" s="25">
        <v>447</v>
      </c>
      <c r="BA179" s="25">
        <v>0</v>
      </c>
      <c r="BB179" s="25">
        <v>0</v>
      </c>
      <c r="BC179" s="25">
        <v>0</v>
      </c>
      <c r="BD179" s="25">
        <v>0</v>
      </c>
      <c r="BE179" s="25">
        <v>0</v>
      </c>
      <c r="BF179" s="25">
        <v>0</v>
      </c>
      <c r="BG179" s="25">
        <v>0</v>
      </c>
      <c r="BH179" s="25">
        <v>447</v>
      </c>
      <c r="BI179" s="20">
        <v>0</v>
      </c>
      <c r="BJ179" s="21">
        <v>447</v>
      </c>
      <c r="BK179" s="21">
        <v>0</v>
      </c>
      <c r="BL179" s="22">
        <v>0</v>
      </c>
    </row>
    <row r="180" spans="1:64" ht="15.75" x14ac:dyDescent="0.25">
      <c r="A180" s="16" t="s">
        <v>102</v>
      </c>
      <c r="B180" s="17" t="s">
        <v>228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8" t="s">
        <v>103</v>
      </c>
      <c r="R180" s="17"/>
      <c r="S180" s="17"/>
      <c r="T180" s="19">
        <v>312</v>
      </c>
      <c r="U180" s="19">
        <v>0</v>
      </c>
      <c r="V180" s="19">
        <v>312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25">
        <v>312</v>
      </c>
      <c r="AE180" s="25">
        <v>0</v>
      </c>
      <c r="AF180" s="25">
        <v>312</v>
      </c>
      <c r="AG180" s="25">
        <v>0</v>
      </c>
      <c r="AH180" s="25">
        <v>0</v>
      </c>
      <c r="AI180" s="25">
        <v>312</v>
      </c>
      <c r="AJ180" s="25">
        <v>0</v>
      </c>
      <c r="AK180" s="25">
        <v>312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</v>
      </c>
      <c r="AR180" s="25">
        <v>0</v>
      </c>
      <c r="AS180" s="25">
        <v>312</v>
      </c>
      <c r="AT180" s="25">
        <v>0</v>
      </c>
      <c r="AU180" s="25">
        <v>312</v>
      </c>
      <c r="AV180" s="25">
        <v>0</v>
      </c>
      <c r="AW180" s="25">
        <v>0</v>
      </c>
      <c r="AX180" s="25">
        <v>312</v>
      </c>
      <c r="AY180" s="25">
        <v>0</v>
      </c>
      <c r="AZ180" s="25">
        <v>312</v>
      </c>
      <c r="BA180" s="25">
        <v>0</v>
      </c>
      <c r="BB180" s="25">
        <v>0</v>
      </c>
      <c r="BC180" s="25">
        <v>0</v>
      </c>
      <c r="BD180" s="25">
        <v>0</v>
      </c>
      <c r="BE180" s="25">
        <v>0</v>
      </c>
      <c r="BF180" s="25">
        <v>0</v>
      </c>
      <c r="BG180" s="25">
        <v>0</v>
      </c>
      <c r="BH180" s="25">
        <v>312</v>
      </c>
      <c r="BI180" s="20">
        <v>0</v>
      </c>
      <c r="BJ180" s="21">
        <v>312</v>
      </c>
      <c r="BK180" s="21">
        <v>0</v>
      </c>
      <c r="BL180" s="22">
        <v>0</v>
      </c>
    </row>
    <row r="181" spans="1:64" ht="31.5" x14ac:dyDescent="0.25">
      <c r="A181" s="16" t="s">
        <v>58</v>
      </c>
      <c r="B181" s="17" t="s">
        <v>228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8" t="s">
        <v>59</v>
      </c>
      <c r="R181" s="17"/>
      <c r="S181" s="17"/>
      <c r="T181" s="19">
        <v>8388.2999999999993</v>
      </c>
      <c r="U181" s="19">
        <v>0</v>
      </c>
      <c r="V181" s="19">
        <v>8388.2999999999993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25">
        <v>8388.2999999999993</v>
      </c>
      <c r="AE181" s="25">
        <v>0</v>
      </c>
      <c r="AF181" s="25">
        <v>8388.2999999999993</v>
      </c>
      <c r="AG181" s="25">
        <v>0</v>
      </c>
      <c r="AH181" s="25">
        <v>0</v>
      </c>
      <c r="AI181" s="25">
        <v>8388.2999999999993</v>
      </c>
      <c r="AJ181" s="25">
        <v>0</v>
      </c>
      <c r="AK181" s="25">
        <v>8388.2999999999993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5">
        <v>8388.2999999999993</v>
      </c>
      <c r="AT181" s="25">
        <v>0</v>
      </c>
      <c r="AU181" s="25">
        <v>8388.2999999999993</v>
      </c>
      <c r="AV181" s="25">
        <v>0</v>
      </c>
      <c r="AW181" s="25">
        <v>0</v>
      </c>
      <c r="AX181" s="25">
        <v>8388.2999999999993</v>
      </c>
      <c r="AY181" s="25">
        <v>0</v>
      </c>
      <c r="AZ181" s="25">
        <v>8388.2999999999993</v>
      </c>
      <c r="BA181" s="25">
        <v>0</v>
      </c>
      <c r="BB181" s="25">
        <v>0</v>
      </c>
      <c r="BC181" s="25">
        <v>0</v>
      </c>
      <c r="BD181" s="25">
        <v>0</v>
      </c>
      <c r="BE181" s="25">
        <v>0</v>
      </c>
      <c r="BF181" s="25">
        <v>0</v>
      </c>
      <c r="BG181" s="25">
        <v>0</v>
      </c>
      <c r="BH181" s="25">
        <v>8388.2999999999993</v>
      </c>
      <c r="BI181" s="20">
        <v>0</v>
      </c>
      <c r="BJ181" s="21">
        <v>8388.2999999999993</v>
      </c>
      <c r="BK181" s="21">
        <v>0</v>
      </c>
      <c r="BL181" s="22">
        <v>0</v>
      </c>
    </row>
    <row r="182" spans="1:64" ht="31.5" x14ac:dyDescent="0.25">
      <c r="A182" s="16" t="s">
        <v>229</v>
      </c>
      <c r="B182" s="17" t="s">
        <v>230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8"/>
      <c r="R182" s="17"/>
      <c r="S182" s="17"/>
      <c r="T182" s="19">
        <v>6153.2209999999995</v>
      </c>
      <c r="U182" s="19">
        <v>0</v>
      </c>
      <c r="V182" s="19">
        <v>33</v>
      </c>
      <c r="W182" s="19">
        <v>6120.2209999999995</v>
      </c>
      <c r="X182" s="19">
        <v>0</v>
      </c>
      <c r="Y182" s="19">
        <v>74.722999999999999</v>
      </c>
      <c r="Z182" s="19">
        <v>0</v>
      </c>
      <c r="AA182" s="19">
        <v>0</v>
      </c>
      <c r="AB182" s="19">
        <v>74.722999999999999</v>
      </c>
      <c r="AC182" s="19">
        <v>0</v>
      </c>
      <c r="AD182" s="25">
        <v>6227.9440000000004</v>
      </c>
      <c r="AE182" s="25">
        <v>0</v>
      </c>
      <c r="AF182" s="25">
        <v>33</v>
      </c>
      <c r="AG182" s="25">
        <v>6194.9440000000004</v>
      </c>
      <c r="AH182" s="25">
        <v>0</v>
      </c>
      <c r="AI182" s="25">
        <v>6153.2209999999995</v>
      </c>
      <c r="AJ182" s="25">
        <v>0</v>
      </c>
      <c r="AK182" s="25">
        <v>33</v>
      </c>
      <c r="AL182" s="25">
        <v>6120.2209999999995</v>
      </c>
      <c r="AM182" s="25">
        <v>0</v>
      </c>
      <c r="AN182" s="25">
        <v>0</v>
      </c>
      <c r="AO182" s="25">
        <v>0</v>
      </c>
      <c r="AP182" s="25">
        <v>0</v>
      </c>
      <c r="AQ182" s="25">
        <v>0</v>
      </c>
      <c r="AR182" s="25">
        <v>0</v>
      </c>
      <c r="AS182" s="25">
        <v>6153.2209999999995</v>
      </c>
      <c r="AT182" s="25">
        <v>0</v>
      </c>
      <c r="AU182" s="25">
        <v>33</v>
      </c>
      <c r="AV182" s="25">
        <v>6120.2209999999995</v>
      </c>
      <c r="AW182" s="25">
        <v>0</v>
      </c>
      <c r="AX182" s="25">
        <v>6160.2209999999995</v>
      </c>
      <c r="AY182" s="25">
        <v>0</v>
      </c>
      <c r="AZ182" s="25">
        <v>40</v>
      </c>
      <c r="BA182" s="25">
        <v>6120.2209999999995</v>
      </c>
      <c r="BB182" s="25">
        <v>0</v>
      </c>
      <c r="BC182" s="25">
        <v>0</v>
      </c>
      <c r="BD182" s="25">
        <v>0</v>
      </c>
      <c r="BE182" s="25">
        <v>0</v>
      </c>
      <c r="BF182" s="25">
        <v>0</v>
      </c>
      <c r="BG182" s="25">
        <v>0</v>
      </c>
      <c r="BH182" s="25">
        <v>6160.2209999999995</v>
      </c>
      <c r="BI182" s="20">
        <v>0</v>
      </c>
      <c r="BJ182" s="21">
        <v>40</v>
      </c>
      <c r="BK182" s="21">
        <v>6120.2209999999995</v>
      </c>
      <c r="BL182" s="22">
        <v>0</v>
      </c>
    </row>
    <row r="183" spans="1:64" ht="31.5" x14ac:dyDescent="0.25">
      <c r="A183" s="16" t="s">
        <v>231</v>
      </c>
      <c r="B183" s="17" t="s">
        <v>232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8"/>
      <c r="R183" s="17"/>
      <c r="S183" s="17"/>
      <c r="T183" s="19">
        <v>33</v>
      </c>
      <c r="U183" s="19">
        <v>0</v>
      </c>
      <c r="V183" s="19">
        <v>33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25">
        <v>33</v>
      </c>
      <c r="AE183" s="25">
        <v>0</v>
      </c>
      <c r="AF183" s="25">
        <v>33</v>
      </c>
      <c r="AG183" s="25">
        <v>0</v>
      </c>
      <c r="AH183" s="25">
        <v>0</v>
      </c>
      <c r="AI183" s="25">
        <v>33</v>
      </c>
      <c r="AJ183" s="25">
        <v>0</v>
      </c>
      <c r="AK183" s="25">
        <v>33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5">
        <v>33</v>
      </c>
      <c r="AT183" s="25">
        <v>0</v>
      </c>
      <c r="AU183" s="25">
        <v>33</v>
      </c>
      <c r="AV183" s="25">
        <v>0</v>
      </c>
      <c r="AW183" s="25">
        <v>0</v>
      </c>
      <c r="AX183" s="25">
        <v>40</v>
      </c>
      <c r="AY183" s="25">
        <v>0</v>
      </c>
      <c r="AZ183" s="25">
        <v>40</v>
      </c>
      <c r="BA183" s="25">
        <v>0</v>
      </c>
      <c r="BB183" s="25">
        <v>0</v>
      </c>
      <c r="BC183" s="25">
        <v>0</v>
      </c>
      <c r="BD183" s="25">
        <v>0</v>
      </c>
      <c r="BE183" s="25">
        <v>0</v>
      </c>
      <c r="BF183" s="25">
        <v>0</v>
      </c>
      <c r="BG183" s="25">
        <v>0</v>
      </c>
      <c r="BH183" s="25">
        <v>40</v>
      </c>
      <c r="BI183" s="20">
        <v>0</v>
      </c>
      <c r="BJ183" s="21">
        <v>40</v>
      </c>
      <c r="BK183" s="21">
        <v>0</v>
      </c>
      <c r="BL183" s="22">
        <v>0</v>
      </c>
    </row>
    <row r="184" spans="1:64" ht="47.25" x14ac:dyDescent="0.25">
      <c r="A184" s="16" t="s">
        <v>90</v>
      </c>
      <c r="B184" s="17" t="s">
        <v>232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8" t="s">
        <v>91</v>
      </c>
      <c r="R184" s="17"/>
      <c r="S184" s="17"/>
      <c r="T184" s="19">
        <v>33</v>
      </c>
      <c r="U184" s="19">
        <v>0</v>
      </c>
      <c r="V184" s="19">
        <v>33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25">
        <v>33</v>
      </c>
      <c r="AE184" s="25">
        <v>0</v>
      </c>
      <c r="AF184" s="25">
        <v>33</v>
      </c>
      <c r="AG184" s="25">
        <v>0</v>
      </c>
      <c r="AH184" s="25">
        <v>0</v>
      </c>
      <c r="AI184" s="25">
        <v>33</v>
      </c>
      <c r="AJ184" s="25">
        <v>0</v>
      </c>
      <c r="AK184" s="25">
        <v>33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33</v>
      </c>
      <c r="AT184" s="25">
        <v>0</v>
      </c>
      <c r="AU184" s="25">
        <v>33</v>
      </c>
      <c r="AV184" s="25">
        <v>0</v>
      </c>
      <c r="AW184" s="25">
        <v>0</v>
      </c>
      <c r="AX184" s="25">
        <v>40</v>
      </c>
      <c r="AY184" s="25">
        <v>0</v>
      </c>
      <c r="AZ184" s="25">
        <v>40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40</v>
      </c>
      <c r="BI184" s="20">
        <v>0</v>
      </c>
      <c r="BJ184" s="21">
        <v>40</v>
      </c>
      <c r="BK184" s="21">
        <v>0</v>
      </c>
      <c r="BL184" s="22">
        <v>0</v>
      </c>
    </row>
    <row r="185" spans="1:64" ht="15.75" x14ac:dyDescent="0.25">
      <c r="A185" s="16" t="s">
        <v>233</v>
      </c>
      <c r="B185" s="17" t="s">
        <v>234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8"/>
      <c r="R185" s="17"/>
      <c r="S185" s="17"/>
      <c r="T185" s="19">
        <v>366</v>
      </c>
      <c r="U185" s="19">
        <v>0</v>
      </c>
      <c r="V185" s="19">
        <v>0</v>
      </c>
      <c r="W185" s="19">
        <v>366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25">
        <v>366</v>
      </c>
      <c r="AE185" s="25">
        <v>0</v>
      </c>
      <c r="AF185" s="25">
        <v>0</v>
      </c>
      <c r="AG185" s="25">
        <v>366</v>
      </c>
      <c r="AH185" s="25">
        <v>0</v>
      </c>
      <c r="AI185" s="25">
        <v>366</v>
      </c>
      <c r="AJ185" s="25">
        <v>0</v>
      </c>
      <c r="AK185" s="25">
        <v>0</v>
      </c>
      <c r="AL185" s="25">
        <v>366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5">
        <v>366</v>
      </c>
      <c r="AT185" s="25">
        <v>0</v>
      </c>
      <c r="AU185" s="25">
        <v>0</v>
      </c>
      <c r="AV185" s="25">
        <v>366</v>
      </c>
      <c r="AW185" s="25">
        <v>0</v>
      </c>
      <c r="AX185" s="25">
        <v>366</v>
      </c>
      <c r="AY185" s="25">
        <v>0</v>
      </c>
      <c r="AZ185" s="25">
        <v>0</v>
      </c>
      <c r="BA185" s="25">
        <v>366</v>
      </c>
      <c r="BB185" s="25">
        <v>0</v>
      </c>
      <c r="BC185" s="25">
        <v>0</v>
      </c>
      <c r="BD185" s="25">
        <v>0</v>
      </c>
      <c r="BE185" s="25">
        <v>0</v>
      </c>
      <c r="BF185" s="25">
        <v>0</v>
      </c>
      <c r="BG185" s="25">
        <v>0</v>
      </c>
      <c r="BH185" s="25">
        <v>366</v>
      </c>
      <c r="BI185" s="20">
        <v>0</v>
      </c>
      <c r="BJ185" s="21">
        <v>0</v>
      </c>
      <c r="BK185" s="21">
        <v>366</v>
      </c>
      <c r="BL185" s="22">
        <v>0</v>
      </c>
    </row>
    <row r="186" spans="1:64" ht="31.5" x14ac:dyDescent="0.25">
      <c r="A186" s="16" t="s">
        <v>42</v>
      </c>
      <c r="B186" s="17" t="s">
        <v>234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8" t="s">
        <v>43</v>
      </c>
      <c r="R186" s="17"/>
      <c r="S186" s="17"/>
      <c r="T186" s="19">
        <v>366</v>
      </c>
      <c r="U186" s="19">
        <v>0</v>
      </c>
      <c r="V186" s="19">
        <v>0</v>
      </c>
      <c r="W186" s="19">
        <v>366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25">
        <v>366</v>
      </c>
      <c r="AE186" s="25">
        <v>0</v>
      </c>
      <c r="AF186" s="25">
        <v>0</v>
      </c>
      <c r="AG186" s="25">
        <v>366</v>
      </c>
      <c r="AH186" s="25">
        <v>0</v>
      </c>
      <c r="AI186" s="25">
        <v>366</v>
      </c>
      <c r="AJ186" s="25">
        <v>0</v>
      </c>
      <c r="AK186" s="25">
        <v>0</v>
      </c>
      <c r="AL186" s="25">
        <v>366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366</v>
      </c>
      <c r="AT186" s="25">
        <v>0</v>
      </c>
      <c r="AU186" s="25">
        <v>0</v>
      </c>
      <c r="AV186" s="25">
        <v>366</v>
      </c>
      <c r="AW186" s="25">
        <v>0</v>
      </c>
      <c r="AX186" s="25">
        <v>366</v>
      </c>
      <c r="AY186" s="25">
        <v>0</v>
      </c>
      <c r="AZ186" s="25">
        <v>0</v>
      </c>
      <c r="BA186" s="25">
        <v>366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366</v>
      </c>
      <c r="BI186" s="20">
        <v>0</v>
      </c>
      <c r="BJ186" s="21">
        <v>0</v>
      </c>
      <c r="BK186" s="21">
        <v>366</v>
      </c>
      <c r="BL186" s="22">
        <v>0</v>
      </c>
    </row>
    <row r="187" spans="1:64" ht="15.75" x14ac:dyDescent="0.25">
      <c r="A187" s="16" t="s">
        <v>88</v>
      </c>
      <c r="B187" s="17" t="s">
        <v>235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8"/>
      <c r="R187" s="17"/>
      <c r="S187" s="17"/>
      <c r="T187" s="19">
        <v>5754.2209999999995</v>
      </c>
      <c r="U187" s="19">
        <v>0</v>
      </c>
      <c r="V187" s="19">
        <v>0</v>
      </c>
      <c r="W187" s="19">
        <v>5754.2209999999995</v>
      </c>
      <c r="X187" s="19">
        <v>0</v>
      </c>
      <c r="Y187" s="19">
        <v>74.722999999999999</v>
      </c>
      <c r="Z187" s="19">
        <v>0</v>
      </c>
      <c r="AA187" s="19">
        <v>0</v>
      </c>
      <c r="AB187" s="19">
        <v>74.722999999999999</v>
      </c>
      <c r="AC187" s="19">
        <v>0</v>
      </c>
      <c r="AD187" s="25">
        <v>5828.9440000000004</v>
      </c>
      <c r="AE187" s="25">
        <v>0</v>
      </c>
      <c r="AF187" s="25">
        <v>0</v>
      </c>
      <c r="AG187" s="25">
        <v>5828.9440000000004</v>
      </c>
      <c r="AH187" s="25">
        <v>0</v>
      </c>
      <c r="AI187" s="25">
        <v>5754.2209999999995</v>
      </c>
      <c r="AJ187" s="25">
        <v>0</v>
      </c>
      <c r="AK187" s="25">
        <v>0</v>
      </c>
      <c r="AL187" s="25">
        <v>5754.2209999999995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5754.2209999999995</v>
      </c>
      <c r="AT187" s="25">
        <v>0</v>
      </c>
      <c r="AU187" s="25">
        <v>0</v>
      </c>
      <c r="AV187" s="25">
        <v>5754.2209999999995</v>
      </c>
      <c r="AW187" s="25">
        <v>0</v>
      </c>
      <c r="AX187" s="25">
        <v>5754.2209999999995</v>
      </c>
      <c r="AY187" s="25">
        <v>0</v>
      </c>
      <c r="AZ187" s="25">
        <v>0</v>
      </c>
      <c r="BA187" s="25">
        <v>5754.2209999999995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5754.2209999999995</v>
      </c>
      <c r="BI187" s="20">
        <v>0</v>
      </c>
      <c r="BJ187" s="21">
        <v>0</v>
      </c>
      <c r="BK187" s="21">
        <v>5754.2209999999995</v>
      </c>
      <c r="BL187" s="22">
        <v>0</v>
      </c>
    </row>
    <row r="188" spans="1:64" ht="47.25" x14ac:dyDescent="0.25">
      <c r="A188" s="16" t="s">
        <v>90</v>
      </c>
      <c r="B188" s="17" t="s">
        <v>235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8" t="s">
        <v>91</v>
      </c>
      <c r="R188" s="17"/>
      <c r="S188" s="17"/>
      <c r="T188" s="19">
        <v>4285.0110000000004</v>
      </c>
      <c r="U188" s="19">
        <v>0</v>
      </c>
      <c r="V188" s="19">
        <v>0</v>
      </c>
      <c r="W188" s="19">
        <v>4285.0110000000004</v>
      </c>
      <c r="X188" s="19">
        <v>0</v>
      </c>
      <c r="Y188" s="19">
        <v>74.722999999999999</v>
      </c>
      <c r="Z188" s="19">
        <v>0</v>
      </c>
      <c r="AA188" s="19">
        <v>0</v>
      </c>
      <c r="AB188" s="19">
        <v>74.722999999999999</v>
      </c>
      <c r="AC188" s="19">
        <v>0</v>
      </c>
      <c r="AD188" s="25">
        <v>4359.7340000000004</v>
      </c>
      <c r="AE188" s="25">
        <v>0</v>
      </c>
      <c r="AF188" s="25">
        <v>0</v>
      </c>
      <c r="AG188" s="25">
        <v>4359.7340000000004</v>
      </c>
      <c r="AH188" s="25">
        <v>0</v>
      </c>
      <c r="AI188" s="25">
        <v>4285.0110000000004</v>
      </c>
      <c r="AJ188" s="25">
        <v>0</v>
      </c>
      <c r="AK188" s="25">
        <v>0</v>
      </c>
      <c r="AL188" s="25">
        <v>4285.0110000000004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4285.0110000000004</v>
      </c>
      <c r="AT188" s="25">
        <v>0</v>
      </c>
      <c r="AU188" s="25">
        <v>0</v>
      </c>
      <c r="AV188" s="25">
        <v>4285.0110000000004</v>
      </c>
      <c r="AW188" s="25">
        <v>0</v>
      </c>
      <c r="AX188" s="25">
        <v>4285.0110000000004</v>
      </c>
      <c r="AY188" s="25">
        <v>0</v>
      </c>
      <c r="AZ188" s="25">
        <v>0</v>
      </c>
      <c r="BA188" s="25">
        <v>4285.0110000000004</v>
      </c>
      <c r="BB188" s="25">
        <v>0</v>
      </c>
      <c r="BC188" s="25">
        <v>0</v>
      </c>
      <c r="BD188" s="25">
        <v>0</v>
      </c>
      <c r="BE188" s="25">
        <v>0</v>
      </c>
      <c r="BF188" s="25">
        <v>0</v>
      </c>
      <c r="BG188" s="25">
        <v>0</v>
      </c>
      <c r="BH188" s="25">
        <v>4285.0110000000004</v>
      </c>
      <c r="BI188" s="20">
        <v>0</v>
      </c>
      <c r="BJ188" s="21">
        <v>0</v>
      </c>
      <c r="BK188" s="21">
        <v>4285.0110000000004</v>
      </c>
      <c r="BL188" s="22">
        <v>0</v>
      </c>
    </row>
    <row r="189" spans="1:64" ht="31.5" x14ac:dyDescent="0.25">
      <c r="A189" s="16" t="s">
        <v>42</v>
      </c>
      <c r="B189" s="17" t="s">
        <v>235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8" t="s">
        <v>43</v>
      </c>
      <c r="R189" s="17"/>
      <c r="S189" s="17"/>
      <c r="T189" s="19">
        <v>1446.66</v>
      </c>
      <c r="U189" s="19">
        <v>0</v>
      </c>
      <c r="V189" s="19">
        <v>0</v>
      </c>
      <c r="W189" s="19">
        <v>1446.66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25">
        <v>1446.66</v>
      </c>
      <c r="AE189" s="25">
        <v>0</v>
      </c>
      <c r="AF189" s="25">
        <v>0</v>
      </c>
      <c r="AG189" s="25">
        <v>1446.66</v>
      </c>
      <c r="AH189" s="25">
        <v>0</v>
      </c>
      <c r="AI189" s="25">
        <v>1446.66</v>
      </c>
      <c r="AJ189" s="25">
        <v>0</v>
      </c>
      <c r="AK189" s="25">
        <v>0</v>
      </c>
      <c r="AL189" s="25">
        <v>1446.66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25">
        <v>0</v>
      </c>
      <c r="AS189" s="25">
        <v>1446.66</v>
      </c>
      <c r="AT189" s="25">
        <v>0</v>
      </c>
      <c r="AU189" s="25">
        <v>0</v>
      </c>
      <c r="AV189" s="25">
        <v>1446.66</v>
      </c>
      <c r="AW189" s="25">
        <v>0</v>
      </c>
      <c r="AX189" s="25">
        <v>1446.66</v>
      </c>
      <c r="AY189" s="25">
        <v>0</v>
      </c>
      <c r="AZ189" s="25">
        <v>0</v>
      </c>
      <c r="BA189" s="25">
        <v>1446.66</v>
      </c>
      <c r="BB189" s="25">
        <v>0</v>
      </c>
      <c r="BC189" s="25">
        <v>0</v>
      </c>
      <c r="BD189" s="25">
        <v>0</v>
      </c>
      <c r="BE189" s="25">
        <v>0</v>
      </c>
      <c r="BF189" s="25">
        <v>0</v>
      </c>
      <c r="BG189" s="25">
        <v>0</v>
      </c>
      <c r="BH189" s="25">
        <v>1446.66</v>
      </c>
      <c r="BI189" s="20">
        <v>0</v>
      </c>
      <c r="BJ189" s="21">
        <v>0</v>
      </c>
      <c r="BK189" s="21">
        <v>1446.66</v>
      </c>
      <c r="BL189" s="22">
        <v>0</v>
      </c>
    </row>
    <row r="190" spans="1:64" ht="15.75" x14ac:dyDescent="0.25">
      <c r="A190" s="16" t="s">
        <v>64</v>
      </c>
      <c r="B190" s="17" t="s">
        <v>235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8" t="s">
        <v>65</v>
      </c>
      <c r="R190" s="17"/>
      <c r="S190" s="17"/>
      <c r="T190" s="19">
        <v>22.55</v>
      </c>
      <c r="U190" s="19">
        <v>0</v>
      </c>
      <c r="V190" s="19">
        <v>0</v>
      </c>
      <c r="W190" s="19">
        <v>22.55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25">
        <v>22.55</v>
      </c>
      <c r="AE190" s="25">
        <v>0</v>
      </c>
      <c r="AF190" s="25">
        <v>0</v>
      </c>
      <c r="AG190" s="25">
        <v>22.55</v>
      </c>
      <c r="AH190" s="25">
        <v>0</v>
      </c>
      <c r="AI190" s="25">
        <v>22.55</v>
      </c>
      <c r="AJ190" s="25">
        <v>0</v>
      </c>
      <c r="AK190" s="25">
        <v>0</v>
      </c>
      <c r="AL190" s="25">
        <v>22.55</v>
      </c>
      <c r="AM190" s="25">
        <v>0</v>
      </c>
      <c r="AN190" s="25">
        <v>0</v>
      </c>
      <c r="AO190" s="25">
        <v>0</v>
      </c>
      <c r="AP190" s="25">
        <v>0</v>
      </c>
      <c r="AQ190" s="25">
        <v>0</v>
      </c>
      <c r="AR190" s="25">
        <v>0</v>
      </c>
      <c r="AS190" s="25">
        <v>22.55</v>
      </c>
      <c r="AT190" s="25">
        <v>0</v>
      </c>
      <c r="AU190" s="25">
        <v>0</v>
      </c>
      <c r="AV190" s="25">
        <v>22.55</v>
      </c>
      <c r="AW190" s="25">
        <v>0</v>
      </c>
      <c r="AX190" s="25">
        <v>22.55</v>
      </c>
      <c r="AY190" s="25">
        <v>0</v>
      </c>
      <c r="AZ190" s="25">
        <v>0</v>
      </c>
      <c r="BA190" s="25">
        <v>22.55</v>
      </c>
      <c r="BB190" s="25">
        <v>0</v>
      </c>
      <c r="BC190" s="25">
        <v>0</v>
      </c>
      <c r="BD190" s="25">
        <v>0</v>
      </c>
      <c r="BE190" s="25">
        <v>0</v>
      </c>
      <c r="BF190" s="25">
        <v>0</v>
      </c>
      <c r="BG190" s="25">
        <v>0</v>
      </c>
      <c r="BH190" s="25">
        <v>22.55</v>
      </c>
      <c r="BI190" s="20">
        <v>0</v>
      </c>
      <c r="BJ190" s="21">
        <v>0</v>
      </c>
      <c r="BK190" s="21">
        <v>22.55</v>
      </c>
      <c r="BL190" s="22">
        <v>0</v>
      </c>
    </row>
    <row r="191" spans="1:64" ht="15.75" x14ac:dyDescent="0.25">
      <c r="A191" s="16" t="s">
        <v>236</v>
      </c>
      <c r="B191" s="17" t="s">
        <v>237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8"/>
      <c r="R191" s="17"/>
      <c r="S191" s="17"/>
      <c r="T191" s="19">
        <v>5133.3450000000003</v>
      </c>
      <c r="U191" s="19">
        <v>0</v>
      </c>
      <c r="V191" s="19">
        <v>3432.3449999999998</v>
      </c>
      <c r="W191" s="19">
        <v>1701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25">
        <v>5133.3450000000003</v>
      </c>
      <c r="AE191" s="25">
        <v>0</v>
      </c>
      <c r="AF191" s="25">
        <v>3432.3449999999998</v>
      </c>
      <c r="AG191" s="25">
        <v>1701</v>
      </c>
      <c r="AH191" s="25">
        <v>0</v>
      </c>
      <c r="AI191" s="25">
        <v>5322.3010000000004</v>
      </c>
      <c r="AJ191" s="25">
        <v>0</v>
      </c>
      <c r="AK191" s="25">
        <v>3621.3009999999999</v>
      </c>
      <c r="AL191" s="25">
        <v>1701</v>
      </c>
      <c r="AM191" s="25">
        <v>0</v>
      </c>
      <c r="AN191" s="25">
        <v>0</v>
      </c>
      <c r="AO191" s="25">
        <v>0</v>
      </c>
      <c r="AP191" s="25">
        <v>0</v>
      </c>
      <c r="AQ191" s="25">
        <v>0</v>
      </c>
      <c r="AR191" s="25">
        <v>0</v>
      </c>
      <c r="AS191" s="25">
        <v>5322.3010000000004</v>
      </c>
      <c r="AT191" s="25">
        <v>0</v>
      </c>
      <c r="AU191" s="25">
        <v>3621.3009999999999</v>
      </c>
      <c r="AV191" s="25">
        <v>1701</v>
      </c>
      <c r="AW191" s="25">
        <v>0</v>
      </c>
      <c r="AX191" s="25">
        <v>5605.6379999999999</v>
      </c>
      <c r="AY191" s="25">
        <v>0</v>
      </c>
      <c r="AZ191" s="25">
        <v>3904.6379999999999</v>
      </c>
      <c r="BA191" s="25">
        <v>1701</v>
      </c>
      <c r="BB191" s="25">
        <v>0</v>
      </c>
      <c r="BC191" s="25">
        <v>0</v>
      </c>
      <c r="BD191" s="25">
        <v>0</v>
      </c>
      <c r="BE191" s="25">
        <v>0</v>
      </c>
      <c r="BF191" s="25">
        <v>0</v>
      </c>
      <c r="BG191" s="25">
        <v>0</v>
      </c>
      <c r="BH191" s="25">
        <v>5605.6379999999999</v>
      </c>
      <c r="BI191" s="20">
        <v>0</v>
      </c>
      <c r="BJ191" s="21">
        <v>3904.6379999999999</v>
      </c>
      <c r="BK191" s="21">
        <v>1701</v>
      </c>
      <c r="BL191" s="22">
        <v>0</v>
      </c>
    </row>
    <row r="192" spans="1:64" ht="15.75" x14ac:dyDescent="0.25">
      <c r="A192" s="16" t="s">
        <v>238</v>
      </c>
      <c r="B192" s="17" t="s">
        <v>239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8"/>
      <c r="R192" s="17"/>
      <c r="S192" s="17"/>
      <c r="T192" s="19">
        <v>5133.3450000000003</v>
      </c>
      <c r="U192" s="19">
        <v>0</v>
      </c>
      <c r="V192" s="19">
        <v>3432.3449999999998</v>
      </c>
      <c r="W192" s="19">
        <v>1701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25">
        <v>5133.3450000000003</v>
      </c>
      <c r="AE192" s="25">
        <v>0</v>
      </c>
      <c r="AF192" s="25">
        <v>3432.3449999999998</v>
      </c>
      <c r="AG192" s="25">
        <v>1701</v>
      </c>
      <c r="AH192" s="25">
        <v>0</v>
      </c>
      <c r="AI192" s="25">
        <v>5322.3010000000004</v>
      </c>
      <c r="AJ192" s="25">
        <v>0</v>
      </c>
      <c r="AK192" s="25">
        <v>3621.3009999999999</v>
      </c>
      <c r="AL192" s="25">
        <v>1701</v>
      </c>
      <c r="AM192" s="25">
        <v>0</v>
      </c>
      <c r="AN192" s="25">
        <v>0</v>
      </c>
      <c r="AO192" s="25">
        <v>0</v>
      </c>
      <c r="AP192" s="25">
        <v>0</v>
      </c>
      <c r="AQ192" s="25">
        <v>0</v>
      </c>
      <c r="AR192" s="25">
        <v>0</v>
      </c>
      <c r="AS192" s="25">
        <v>5322.3010000000004</v>
      </c>
      <c r="AT192" s="25">
        <v>0</v>
      </c>
      <c r="AU192" s="25">
        <v>3621.3009999999999</v>
      </c>
      <c r="AV192" s="25">
        <v>1701</v>
      </c>
      <c r="AW192" s="25">
        <v>0</v>
      </c>
      <c r="AX192" s="25">
        <v>5605.6379999999999</v>
      </c>
      <c r="AY192" s="25">
        <v>0</v>
      </c>
      <c r="AZ192" s="25">
        <v>3904.6379999999999</v>
      </c>
      <c r="BA192" s="25">
        <v>1701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25">
        <v>0</v>
      </c>
      <c r="BH192" s="25">
        <v>5605.6379999999999</v>
      </c>
      <c r="BI192" s="20">
        <v>0</v>
      </c>
      <c r="BJ192" s="21">
        <v>3904.6379999999999</v>
      </c>
      <c r="BK192" s="21">
        <v>1701</v>
      </c>
      <c r="BL192" s="22">
        <v>0</v>
      </c>
    </row>
    <row r="193" spans="1:64" ht="15.75" x14ac:dyDescent="0.25">
      <c r="A193" s="16" t="s">
        <v>240</v>
      </c>
      <c r="B193" s="17" t="s">
        <v>241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8"/>
      <c r="R193" s="17"/>
      <c r="S193" s="17"/>
      <c r="T193" s="19">
        <v>3432.3449999999998</v>
      </c>
      <c r="U193" s="19">
        <v>0</v>
      </c>
      <c r="V193" s="19">
        <v>3432.3449999999998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25">
        <v>3432.3449999999998</v>
      </c>
      <c r="AE193" s="25">
        <v>0</v>
      </c>
      <c r="AF193" s="25">
        <v>3432.3449999999998</v>
      </c>
      <c r="AG193" s="25">
        <v>0</v>
      </c>
      <c r="AH193" s="25">
        <v>0</v>
      </c>
      <c r="AI193" s="25">
        <v>3621.3009999999999</v>
      </c>
      <c r="AJ193" s="25">
        <v>0</v>
      </c>
      <c r="AK193" s="25">
        <v>3621.3009999999999</v>
      </c>
      <c r="AL193" s="25">
        <v>0</v>
      </c>
      <c r="AM193" s="25">
        <v>0</v>
      </c>
      <c r="AN193" s="25">
        <v>0</v>
      </c>
      <c r="AO193" s="25">
        <v>0</v>
      </c>
      <c r="AP193" s="25">
        <v>0</v>
      </c>
      <c r="AQ193" s="25">
        <v>0</v>
      </c>
      <c r="AR193" s="25">
        <v>0</v>
      </c>
      <c r="AS193" s="25">
        <v>3621.3009999999999</v>
      </c>
      <c r="AT193" s="25">
        <v>0</v>
      </c>
      <c r="AU193" s="25">
        <v>3621.3009999999999</v>
      </c>
      <c r="AV193" s="25">
        <v>0</v>
      </c>
      <c r="AW193" s="25">
        <v>0</v>
      </c>
      <c r="AX193" s="25">
        <v>3904.6379999999999</v>
      </c>
      <c r="AY193" s="25">
        <v>0</v>
      </c>
      <c r="AZ193" s="25">
        <v>3904.6379999999999</v>
      </c>
      <c r="BA193" s="25">
        <v>0</v>
      </c>
      <c r="BB193" s="25">
        <v>0</v>
      </c>
      <c r="BC193" s="25">
        <v>0</v>
      </c>
      <c r="BD193" s="25">
        <v>0</v>
      </c>
      <c r="BE193" s="25">
        <v>0</v>
      </c>
      <c r="BF193" s="25">
        <v>0</v>
      </c>
      <c r="BG193" s="25">
        <v>0</v>
      </c>
      <c r="BH193" s="25">
        <v>3904.6379999999999</v>
      </c>
      <c r="BI193" s="20">
        <v>0</v>
      </c>
      <c r="BJ193" s="21">
        <v>3904.6379999999999</v>
      </c>
      <c r="BK193" s="21">
        <v>0</v>
      </c>
      <c r="BL193" s="22">
        <v>0</v>
      </c>
    </row>
    <row r="194" spans="1:64" ht="15.75" x14ac:dyDescent="0.25">
      <c r="A194" s="16" t="s">
        <v>64</v>
      </c>
      <c r="B194" s="17" t="s">
        <v>241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8" t="s">
        <v>65</v>
      </c>
      <c r="R194" s="17"/>
      <c r="S194" s="17"/>
      <c r="T194" s="19">
        <v>3432.3449999999998</v>
      </c>
      <c r="U194" s="19">
        <v>0</v>
      </c>
      <c r="V194" s="19">
        <v>3432.3449999999998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25">
        <v>3432.3449999999998</v>
      </c>
      <c r="AE194" s="25">
        <v>0</v>
      </c>
      <c r="AF194" s="25">
        <v>3432.3449999999998</v>
      </c>
      <c r="AG194" s="25">
        <v>0</v>
      </c>
      <c r="AH194" s="25">
        <v>0</v>
      </c>
      <c r="AI194" s="25">
        <v>3621.3009999999999</v>
      </c>
      <c r="AJ194" s="25">
        <v>0</v>
      </c>
      <c r="AK194" s="25">
        <v>3621.3009999999999</v>
      </c>
      <c r="AL194" s="25">
        <v>0</v>
      </c>
      <c r="AM194" s="25">
        <v>0</v>
      </c>
      <c r="AN194" s="25">
        <v>0</v>
      </c>
      <c r="AO194" s="25">
        <v>0</v>
      </c>
      <c r="AP194" s="25">
        <v>0</v>
      </c>
      <c r="AQ194" s="25">
        <v>0</v>
      </c>
      <c r="AR194" s="25">
        <v>0</v>
      </c>
      <c r="AS194" s="25">
        <v>3621.3009999999999</v>
      </c>
      <c r="AT194" s="25">
        <v>0</v>
      </c>
      <c r="AU194" s="25">
        <v>3621.3009999999999</v>
      </c>
      <c r="AV194" s="25">
        <v>0</v>
      </c>
      <c r="AW194" s="25">
        <v>0</v>
      </c>
      <c r="AX194" s="25">
        <v>3904.6379999999999</v>
      </c>
      <c r="AY194" s="25">
        <v>0</v>
      </c>
      <c r="AZ194" s="25">
        <v>3904.6379999999999</v>
      </c>
      <c r="BA194" s="25">
        <v>0</v>
      </c>
      <c r="BB194" s="25">
        <v>0</v>
      </c>
      <c r="BC194" s="25">
        <v>0</v>
      </c>
      <c r="BD194" s="25">
        <v>0</v>
      </c>
      <c r="BE194" s="25">
        <v>0</v>
      </c>
      <c r="BF194" s="25">
        <v>0</v>
      </c>
      <c r="BG194" s="25">
        <v>0</v>
      </c>
      <c r="BH194" s="25">
        <v>3904.6379999999999</v>
      </c>
      <c r="BI194" s="20">
        <v>0</v>
      </c>
      <c r="BJ194" s="21">
        <v>3904.6379999999999</v>
      </c>
      <c r="BK194" s="21">
        <v>0</v>
      </c>
      <c r="BL194" s="22">
        <v>0</v>
      </c>
    </row>
    <row r="195" spans="1:64" ht="15.75" x14ac:dyDescent="0.25">
      <c r="A195" s="16" t="s">
        <v>242</v>
      </c>
      <c r="B195" s="17" t="s">
        <v>243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8"/>
      <c r="R195" s="17"/>
      <c r="S195" s="17"/>
      <c r="T195" s="19">
        <v>1701</v>
      </c>
      <c r="U195" s="19">
        <v>0</v>
      </c>
      <c r="V195" s="19">
        <v>0</v>
      </c>
      <c r="W195" s="19">
        <v>1701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25">
        <v>1701</v>
      </c>
      <c r="AE195" s="25">
        <v>0</v>
      </c>
      <c r="AF195" s="25">
        <v>0</v>
      </c>
      <c r="AG195" s="25">
        <v>1701</v>
      </c>
      <c r="AH195" s="25">
        <v>0</v>
      </c>
      <c r="AI195" s="25">
        <v>1701</v>
      </c>
      <c r="AJ195" s="25">
        <v>0</v>
      </c>
      <c r="AK195" s="25">
        <v>0</v>
      </c>
      <c r="AL195" s="25">
        <v>1701</v>
      </c>
      <c r="AM195" s="25">
        <v>0</v>
      </c>
      <c r="AN195" s="25">
        <v>0</v>
      </c>
      <c r="AO195" s="25">
        <v>0</v>
      </c>
      <c r="AP195" s="25">
        <v>0</v>
      </c>
      <c r="AQ195" s="25">
        <v>0</v>
      </c>
      <c r="AR195" s="25">
        <v>0</v>
      </c>
      <c r="AS195" s="25">
        <v>1701</v>
      </c>
      <c r="AT195" s="25">
        <v>0</v>
      </c>
      <c r="AU195" s="25">
        <v>0</v>
      </c>
      <c r="AV195" s="25">
        <v>1701</v>
      </c>
      <c r="AW195" s="25">
        <v>0</v>
      </c>
      <c r="AX195" s="25">
        <v>1701</v>
      </c>
      <c r="AY195" s="25">
        <v>0</v>
      </c>
      <c r="AZ195" s="25">
        <v>0</v>
      </c>
      <c r="BA195" s="25">
        <v>1701</v>
      </c>
      <c r="BB195" s="25">
        <v>0</v>
      </c>
      <c r="BC195" s="25">
        <v>0</v>
      </c>
      <c r="BD195" s="25">
        <v>0</v>
      </c>
      <c r="BE195" s="25">
        <v>0</v>
      </c>
      <c r="BF195" s="25">
        <v>0</v>
      </c>
      <c r="BG195" s="25">
        <v>0</v>
      </c>
      <c r="BH195" s="25">
        <v>1701</v>
      </c>
      <c r="BI195" s="20">
        <v>0</v>
      </c>
      <c r="BJ195" s="21">
        <v>0</v>
      </c>
      <c r="BK195" s="21">
        <v>1701</v>
      </c>
      <c r="BL195" s="22">
        <v>0</v>
      </c>
    </row>
    <row r="196" spans="1:64" ht="15.75" x14ac:dyDescent="0.25">
      <c r="A196" s="16" t="s">
        <v>64</v>
      </c>
      <c r="B196" s="17" t="s">
        <v>243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8" t="s">
        <v>65</v>
      </c>
      <c r="R196" s="17"/>
      <c r="S196" s="17"/>
      <c r="T196" s="19">
        <v>1701</v>
      </c>
      <c r="U196" s="19">
        <v>0</v>
      </c>
      <c r="V196" s="19">
        <v>0</v>
      </c>
      <c r="W196" s="19">
        <v>1701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25">
        <v>1701</v>
      </c>
      <c r="AE196" s="25">
        <v>0</v>
      </c>
      <c r="AF196" s="25">
        <v>0</v>
      </c>
      <c r="AG196" s="25">
        <v>1701</v>
      </c>
      <c r="AH196" s="25">
        <v>0</v>
      </c>
      <c r="AI196" s="25">
        <v>1701</v>
      </c>
      <c r="AJ196" s="25">
        <v>0</v>
      </c>
      <c r="AK196" s="25">
        <v>0</v>
      </c>
      <c r="AL196" s="25">
        <v>1701</v>
      </c>
      <c r="AM196" s="25">
        <v>0</v>
      </c>
      <c r="AN196" s="25">
        <v>0</v>
      </c>
      <c r="AO196" s="25">
        <v>0</v>
      </c>
      <c r="AP196" s="25">
        <v>0</v>
      </c>
      <c r="AQ196" s="25">
        <v>0</v>
      </c>
      <c r="AR196" s="25">
        <v>0</v>
      </c>
      <c r="AS196" s="25">
        <v>1701</v>
      </c>
      <c r="AT196" s="25">
        <v>0</v>
      </c>
      <c r="AU196" s="25">
        <v>0</v>
      </c>
      <c r="AV196" s="25">
        <v>1701</v>
      </c>
      <c r="AW196" s="25">
        <v>0</v>
      </c>
      <c r="AX196" s="25">
        <v>1701</v>
      </c>
      <c r="AY196" s="25">
        <v>0</v>
      </c>
      <c r="AZ196" s="25">
        <v>0</v>
      </c>
      <c r="BA196" s="25">
        <v>1701</v>
      </c>
      <c r="BB196" s="25">
        <v>0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1701</v>
      </c>
      <c r="BI196" s="20">
        <v>0</v>
      </c>
      <c r="BJ196" s="21">
        <v>0</v>
      </c>
      <c r="BK196" s="21">
        <v>1701</v>
      </c>
      <c r="BL196" s="22">
        <v>0</v>
      </c>
    </row>
    <row r="197" spans="1:64" ht="31.5" x14ac:dyDescent="0.25">
      <c r="A197" s="10" t="s">
        <v>244</v>
      </c>
      <c r="B197" s="11" t="s">
        <v>245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/>
      <c r="R197" s="11"/>
      <c r="S197" s="11"/>
      <c r="T197" s="12">
        <v>75925</v>
      </c>
      <c r="U197" s="12">
        <v>0</v>
      </c>
      <c r="V197" s="12">
        <v>7875</v>
      </c>
      <c r="W197" s="12">
        <v>68050</v>
      </c>
      <c r="X197" s="12">
        <v>0</v>
      </c>
      <c r="Y197" s="12">
        <v>-1409.70415</v>
      </c>
      <c r="Z197" s="12">
        <v>0</v>
      </c>
      <c r="AA197" s="12">
        <v>0</v>
      </c>
      <c r="AB197" s="12">
        <v>-1409.70415</v>
      </c>
      <c r="AC197" s="12">
        <v>0</v>
      </c>
      <c r="AD197" s="24">
        <v>74515.295849999995</v>
      </c>
      <c r="AE197" s="24">
        <v>0</v>
      </c>
      <c r="AF197" s="24">
        <v>7875</v>
      </c>
      <c r="AG197" s="24">
        <v>66640.295849999995</v>
      </c>
      <c r="AH197" s="24">
        <v>0</v>
      </c>
      <c r="AI197" s="24">
        <v>49023.74</v>
      </c>
      <c r="AJ197" s="24">
        <v>0</v>
      </c>
      <c r="AK197" s="24">
        <v>0</v>
      </c>
      <c r="AL197" s="24">
        <v>49023.74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49023.74</v>
      </c>
      <c r="AT197" s="24">
        <v>0</v>
      </c>
      <c r="AU197" s="24">
        <v>0</v>
      </c>
      <c r="AV197" s="24">
        <v>49023.74</v>
      </c>
      <c r="AW197" s="24">
        <v>0</v>
      </c>
      <c r="AX197" s="24">
        <v>61337.55</v>
      </c>
      <c r="AY197" s="24">
        <v>0</v>
      </c>
      <c r="AZ197" s="24">
        <v>0</v>
      </c>
      <c r="BA197" s="24">
        <v>61337.55</v>
      </c>
      <c r="BB197" s="24">
        <v>0</v>
      </c>
      <c r="BC197" s="24">
        <v>0</v>
      </c>
      <c r="BD197" s="24">
        <v>0</v>
      </c>
      <c r="BE197" s="24">
        <v>0</v>
      </c>
      <c r="BF197" s="24">
        <v>0</v>
      </c>
      <c r="BG197" s="24">
        <v>0</v>
      </c>
      <c r="BH197" s="24">
        <v>61337.55</v>
      </c>
      <c r="BI197" s="13">
        <v>0</v>
      </c>
      <c r="BJ197" s="14">
        <v>0</v>
      </c>
      <c r="BK197" s="14">
        <v>61337.55</v>
      </c>
      <c r="BL197" s="15">
        <v>0</v>
      </c>
    </row>
    <row r="198" spans="1:64" ht="15.75" x14ac:dyDescent="0.25">
      <c r="A198" s="16" t="s">
        <v>246</v>
      </c>
      <c r="B198" s="17" t="s">
        <v>247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/>
      <c r="R198" s="17"/>
      <c r="S198" s="17"/>
      <c r="T198" s="19">
        <v>2036.0129999999999</v>
      </c>
      <c r="U198" s="19">
        <v>0</v>
      </c>
      <c r="V198" s="19">
        <v>0</v>
      </c>
      <c r="W198" s="19">
        <v>2036.0129999999999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25">
        <v>2036.0129999999999</v>
      </c>
      <c r="AE198" s="25">
        <v>0</v>
      </c>
      <c r="AF198" s="25">
        <v>0</v>
      </c>
      <c r="AG198" s="25">
        <v>2036.0129999999999</v>
      </c>
      <c r="AH198" s="25">
        <v>0</v>
      </c>
      <c r="AI198" s="25">
        <v>1878.0129999999999</v>
      </c>
      <c r="AJ198" s="25">
        <v>0</v>
      </c>
      <c r="AK198" s="25">
        <v>0</v>
      </c>
      <c r="AL198" s="25">
        <v>1878.0129999999999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1878.0129999999999</v>
      </c>
      <c r="AT198" s="25">
        <v>0</v>
      </c>
      <c r="AU198" s="25">
        <v>0</v>
      </c>
      <c r="AV198" s="25">
        <v>1878.0129999999999</v>
      </c>
      <c r="AW198" s="25">
        <v>0</v>
      </c>
      <c r="AX198" s="25">
        <v>2053.701</v>
      </c>
      <c r="AY198" s="25">
        <v>0</v>
      </c>
      <c r="AZ198" s="25">
        <v>0</v>
      </c>
      <c r="BA198" s="25">
        <v>2053.701</v>
      </c>
      <c r="BB198" s="25">
        <v>0</v>
      </c>
      <c r="BC198" s="25">
        <v>0</v>
      </c>
      <c r="BD198" s="25">
        <v>0</v>
      </c>
      <c r="BE198" s="25">
        <v>0</v>
      </c>
      <c r="BF198" s="25">
        <v>0</v>
      </c>
      <c r="BG198" s="25">
        <v>0</v>
      </c>
      <c r="BH198" s="25">
        <v>2053.701</v>
      </c>
      <c r="BI198" s="20">
        <v>0</v>
      </c>
      <c r="BJ198" s="21">
        <v>0</v>
      </c>
      <c r="BK198" s="21">
        <v>2053.701</v>
      </c>
      <c r="BL198" s="22">
        <v>0</v>
      </c>
    </row>
    <row r="199" spans="1:64" ht="15.75" x14ac:dyDescent="0.25">
      <c r="A199" s="16" t="s">
        <v>248</v>
      </c>
      <c r="B199" s="17" t="s">
        <v>249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8"/>
      <c r="R199" s="17"/>
      <c r="S199" s="17"/>
      <c r="T199" s="19">
        <v>2036.0129999999999</v>
      </c>
      <c r="U199" s="19">
        <v>0</v>
      </c>
      <c r="V199" s="19">
        <v>0</v>
      </c>
      <c r="W199" s="19">
        <v>2036.0129999999999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25">
        <v>2036.0129999999999</v>
      </c>
      <c r="AE199" s="25">
        <v>0</v>
      </c>
      <c r="AF199" s="25">
        <v>0</v>
      </c>
      <c r="AG199" s="25">
        <v>2036.0129999999999</v>
      </c>
      <c r="AH199" s="25">
        <v>0</v>
      </c>
      <c r="AI199" s="25">
        <v>1878.0129999999999</v>
      </c>
      <c r="AJ199" s="25">
        <v>0</v>
      </c>
      <c r="AK199" s="25">
        <v>0</v>
      </c>
      <c r="AL199" s="25">
        <v>1878.0129999999999</v>
      </c>
      <c r="AM199" s="25">
        <v>0</v>
      </c>
      <c r="AN199" s="25">
        <v>0</v>
      </c>
      <c r="AO199" s="25">
        <v>0</v>
      </c>
      <c r="AP199" s="25">
        <v>0</v>
      </c>
      <c r="AQ199" s="25">
        <v>0</v>
      </c>
      <c r="AR199" s="25">
        <v>0</v>
      </c>
      <c r="AS199" s="25">
        <v>1878.0129999999999</v>
      </c>
      <c r="AT199" s="25">
        <v>0</v>
      </c>
      <c r="AU199" s="25">
        <v>0</v>
      </c>
      <c r="AV199" s="25">
        <v>1878.0129999999999</v>
      </c>
      <c r="AW199" s="25">
        <v>0</v>
      </c>
      <c r="AX199" s="25">
        <v>2053.701</v>
      </c>
      <c r="AY199" s="25">
        <v>0</v>
      </c>
      <c r="AZ199" s="25">
        <v>0</v>
      </c>
      <c r="BA199" s="25">
        <v>2053.701</v>
      </c>
      <c r="BB199" s="25">
        <v>0</v>
      </c>
      <c r="BC199" s="25">
        <v>0</v>
      </c>
      <c r="BD199" s="25">
        <v>0</v>
      </c>
      <c r="BE199" s="25">
        <v>0</v>
      </c>
      <c r="BF199" s="25">
        <v>0</v>
      </c>
      <c r="BG199" s="25">
        <v>0</v>
      </c>
      <c r="BH199" s="25">
        <v>2053.701</v>
      </c>
      <c r="BI199" s="20">
        <v>0</v>
      </c>
      <c r="BJ199" s="21">
        <v>0</v>
      </c>
      <c r="BK199" s="21">
        <v>2053.701</v>
      </c>
      <c r="BL199" s="22">
        <v>0</v>
      </c>
    </row>
    <row r="200" spans="1:64" ht="31.5" x14ac:dyDescent="0.25">
      <c r="A200" s="16" t="s">
        <v>250</v>
      </c>
      <c r="B200" s="17" t="s">
        <v>251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8"/>
      <c r="R200" s="17"/>
      <c r="S200" s="17"/>
      <c r="T200" s="19">
        <v>2036.0129999999999</v>
      </c>
      <c r="U200" s="19">
        <v>0</v>
      </c>
      <c r="V200" s="19">
        <v>0</v>
      </c>
      <c r="W200" s="19">
        <v>2036.0129999999999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25">
        <v>2036.0129999999999</v>
      </c>
      <c r="AE200" s="25">
        <v>0</v>
      </c>
      <c r="AF200" s="25">
        <v>0</v>
      </c>
      <c r="AG200" s="25">
        <v>2036.0129999999999</v>
      </c>
      <c r="AH200" s="25">
        <v>0</v>
      </c>
      <c r="AI200" s="25">
        <v>1878.0129999999999</v>
      </c>
      <c r="AJ200" s="25">
        <v>0</v>
      </c>
      <c r="AK200" s="25">
        <v>0</v>
      </c>
      <c r="AL200" s="25">
        <v>1878.0129999999999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1878.0129999999999</v>
      </c>
      <c r="AT200" s="25">
        <v>0</v>
      </c>
      <c r="AU200" s="25">
        <v>0</v>
      </c>
      <c r="AV200" s="25">
        <v>1878.0129999999999</v>
      </c>
      <c r="AW200" s="25">
        <v>0</v>
      </c>
      <c r="AX200" s="25">
        <v>2053.701</v>
      </c>
      <c r="AY200" s="25">
        <v>0</v>
      </c>
      <c r="AZ200" s="25">
        <v>0</v>
      </c>
      <c r="BA200" s="25">
        <v>2053.701</v>
      </c>
      <c r="BB200" s="25">
        <v>0</v>
      </c>
      <c r="BC200" s="25">
        <v>0</v>
      </c>
      <c r="BD200" s="25">
        <v>0</v>
      </c>
      <c r="BE200" s="25">
        <v>0</v>
      </c>
      <c r="BF200" s="25">
        <v>0</v>
      </c>
      <c r="BG200" s="25">
        <v>0</v>
      </c>
      <c r="BH200" s="25">
        <v>2053.701</v>
      </c>
      <c r="BI200" s="20">
        <v>0</v>
      </c>
      <c r="BJ200" s="21">
        <v>0</v>
      </c>
      <c r="BK200" s="21">
        <v>2053.701</v>
      </c>
      <c r="BL200" s="22">
        <v>0</v>
      </c>
    </row>
    <row r="201" spans="1:64" ht="31.5" x14ac:dyDescent="0.25">
      <c r="A201" s="16" t="s">
        <v>58</v>
      </c>
      <c r="B201" s="17" t="s">
        <v>251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8" t="s">
        <v>59</v>
      </c>
      <c r="R201" s="17"/>
      <c r="S201" s="17"/>
      <c r="T201" s="19">
        <v>2036.0129999999999</v>
      </c>
      <c r="U201" s="19">
        <v>0</v>
      </c>
      <c r="V201" s="19">
        <v>0</v>
      </c>
      <c r="W201" s="19">
        <v>2036.0129999999999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25">
        <v>2036.0129999999999</v>
      </c>
      <c r="AE201" s="25">
        <v>0</v>
      </c>
      <c r="AF201" s="25">
        <v>0</v>
      </c>
      <c r="AG201" s="25">
        <v>2036.0129999999999</v>
      </c>
      <c r="AH201" s="25">
        <v>0</v>
      </c>
      <c r="AI201" s="25">
        <v>1878.0129999999999</v>
      </c>
      <c r="AJ201" s="25">
        <v>0</v>
      </c>
      <c r="AK201" s="25">
        <v>0</v>
      </c>
      <c r="AL201" s="25">
        <v>1878.0129999999999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5">
        <v>1878.0129999999999</v>
      </c>
      <c r="AT201" s="25">
        <v>0</v>
      </c>
      <c r="AU201" s="25">
        <v>0</v>
      </c>
      <c r="AV201" s="25">
        <v>1878.0129999999999</v>
      </c>
      <c r="AW201" s="25">
        <v>0</v>
      </c>
      <c r="AX201" s="25">
        <v>2053.701</v>
      </c>
      <c r="AY201" s="25">
        <v>0</v>
      </c>
      <c r="AZ201" s="25">
        <v>0</v>
      </c>
      <c r="BA201" s="25">
        <v>2053.701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2053.701</v>
      </c>
      <c r="BI201" s="20">
        <v>0</v>
      </c>
      <c r="BJ201" s="21">
        <v>0</v>
      </c>
      <c r="BK201" s="21">
        <v>2053.701</v>
      </c>
      <c r="BL201" s="22">
        <v>0</v>
      </c>
    </row>
    <row r="202" spans="1:64" ht="15.75" x14ac:dyDescent="0.25">
      <c r="A202" s="16" t="s">
        <v>252</v>
      </c>
      <c r="B202" s="17" t="s">
        <v>253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8"/>
      <c r="R202" s="17"/>
      <c r="S202" s="17"/>
      <c r="T202" s="19">
        <v>9374.5560000000005</v>
      </c>
      <c r="U202" s="19">
        <v>0</v>
      </c>
      <c r="V202" s="19">
        <v>0</v>
      </c>
      <c r="W202" s="19">
        <v>9374.5560000000005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25">
        <v>9374.5560000000005</v>
      </c>
      <c r="AE202" s="25">
        <v>0</v>
      </c>
      <c r="AF202" s="25">
        <v>0</v>
      </c>
      <c r="AG202" s="25">
        <v>9374.5560000000005</v>
      </c>
      <c r="AH202" s="25">
        <v>0</v>
      </c>
      <c r="AI202" s="25">
        <v>8775.56</v>
      </c>
      <c r="AJ202" s="25">
        <v>0</v>
      </c>
      <c r="AK202" s="25">
        <v>0</v>
      </c>
      <c r="AL202" s="25">
        <v>8775.56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5">
        <v>8775.56</v>
      </c>
      <c r="AT202" s="25">
        <v>0</v>
      </c>
      <c r="AU202" s="25">
        <v>0</v>
      </c>
      <c r="AV202" s="25">
        <v>8775.56</v>
      </c>
      <c r="AW202" s="25">
        <v>0</v>
      </c>
      <c r="AX202" s="25">
        <v>9524.4359999999997</v>
      </c>
      <c r="AY202" s="25">
        <v>0</v>
      </c>
      <c r="AZ202" s="25">
        <v>0</v>
      </c>
      <c r="BA202" s="25">
        <v>9524.4359999999997</v>
      </c>
      <c r="BB202" s="25">
        <v>0</v>
      </c>
      <c r="BC202" s="25">
        <v>0</v>
      </c>
      <c r="BD202" s="25">
        <v>0</v>
      </c>
      <c r="BE202" s="25">
        <v>0</v>
      </c>
      <c r="BF202" s="25">
        <v>0</v>
      </c>
      <c r="BG202" s="25">
        <v>0</v>
      </c>
      <c r="BH202" s="25">
        <v>9524.4359999999997</v>
      </c>
      <c r="BI202" s="20">
        <v>0</v>
      </c>
      <c r="BJ202" s="21">
        <v>0</v>
      </c>
      <c r="BK202" s="21">
        <v>9524.4359999999997</v>
      </c>
      <c r="BL202" s="22">
        <v>0</v>
      </c>
    </row>
    <row r="203" spans="1:64" ht="15.75" x14ac:dyDescent="0.25">
      <c r="A203" s="16" t="s">
        <v>254</v>
      </c>
      <c r="B203" s="17" t="s">
        <v>255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8"/>
      <c r="R203" s="17"/>
      <c r="S203" s="17"/>
      <c r="T203" s="19">
        <v>9374.5560000000005</v>
      </c>
      <c r="U203" s="19">
        <v>0</v>
      </c>
      <c r="V203" s="19">
        <v>0</v>
      </c>
      <c r="W203" s="19">
        <v>9374.5560000000005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25">
        <v>9374.5560000000005</v>
      </c>
      <c r="AE203" s="25">
        <v>0</v>
      </c>
      <c r="AF203" s="25">
        <v>0</v>
      </c>
      <c r="AG203" s="25">
        <v>9374.5560000000005</v>
      </c>
      <c r="AH203" s="25">
        <v>0</v>
      </c>
      <c r="AI203" s="25">
        <v>8775.56</v>
      </c>
      <c r="AJ203" s="25">
        <v>0</v>
      </c>
      <c r="AK203" s="25">
        <v>0</v>
      </c>
      <c r="AL203" s="25">
        <v>8775.56</v>
      </c>
      <c r="AM203" s="25">
        <v>0</v>
      </c>
      <c r="AN203" s="25">
        <v>0</v>
      </c>
      <c r="AO203" s="25">
        <v>0</v>
      </c>
      <c r="AP203" s="25">
        <v>0</v>
      </c>
      <c r="AQ203" s="25">
        <v>0</v>
      </c>
      <c r="AR203" s="25">
        <v>0</v>
      </c>
      <c r="AS203" s="25">
        <v>8775.56</v>
      </c>
      <c r="AT203" s="25">
        <v>0</v>
      </c>
      <c r="AU203" s="25">
        <v>0</v>
      </c>
      <c r="AV203" s="25">
        <v>8775.56</v>
      </c>
      <c r="AW203" s="25">
        <v>0</v>
      </c>
      <c r="AX203" s="25">
        <v>9524.4359999999997</v>
      </c>
      <c r="AY203" s="25">
        <v>0</v>
      </c>
      <c r="AZ203" s="25">
        <v>0</v>
      </c>
      <c r="BA203" s="25">
        <v>9524.4359999999997</v>
      </c>
      <c r="BB203" s="25">
        <v>0</v>
      </c>
      <c r="BC203" s="25">
        <v>0</v>
      </c>
      <c r="BD203" s="25">
        <v>0</v>
      </c>
      <c r="BE203" s="25">
        <v>0</v>
      </c>
      <c r="BF203" s="25">
        <v>0</v>
      </c>
      <c r="BG203" s="25">
        <v>0</v>
      </c>
      <c r="BH203" s="25">
        <v>9524.4359999999997</v>
      </c>
      <c r="BI203" s="20">
        <v>0</v>
      </c>
      <c r="BJ203" s="21">
        <v>0</v>
      </c>
      <c r="BK203" s="21">
        <v>9524.4359999999997</v>
      </c>
      <c r="BL203" s="22">
        <v>0</v>
      </c>
    </row>
    <row r="204" spans="1:64" ht="31.5" x14ac:dyDescent="0.25">
      <c r="A204" s="16" t="s">
        <v>256</v>
      </c>
      <c r="B204" s="17" t="s">
        <v>257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8"/>
      <c r="R204" s="17"/>
      <c r="S204" s="17"/>
      <c r="T204" s="19">
        <v>9374.5560000000005</v>
      </c>
      <c r="U204" s="19">
        <v>0</v>
      </c>
      <c r="V204" s="19">
        <v>0</v>
      </c>
      <c r="W204" s="19">
        <v>9374.5560000000005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25">
        <v>9374.5560000000005</v>
      </c>
      <c r="AE204" s="25">
        <v>0</v>
      </c>
      <c r="AF204" s="25">
        <v>0</v>
      </c>
      <c r="AG204" s="25">
        <v>9374.5560000000005</v>
      </c>
      <c r="AH204" s="25">
        <v>0</v>
      </c>
      <c r="AI204" s="25">
        <v>8775.56</v>
      </c>
      <c r="AJ204" s="25">
        <v>0</v>
      </c>
      <c r="AK204" s="25">
        <v>0</v>
      </c>
      <c r="AL204" s="25">
        <v>8775.56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8775.56</v>
      </c>
      <c r="AT204" s="25">
        <v>0</v>
      </c>
      <c r="AU204" s="25">
        <v>0</v>
      </c>
      <c r="AV204" s="25">
        <v>8775.56</v>
      </c>
      <c r="AW204" s="25">
        <v>0</v>
      </c>
      <c r="AX204" s="25">
        <v>9524.4359999999997</v>
      </c>
      <c r="AY204" s="25">
        <v>0</v>
      </c>
      <c r="AZ204" s="25">
        <v>0</v>
      </c>
      <c r="BA204" s="25">
        <v>9524.4359999999997</v>
      </c>
      <c r="BB204" s="25">
        <v>0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9524.4359999999997</v>
      </c>
      <c r="BI204" s="20">
        <v>0</v>
      </c>
      <c r="BJ204" s="21">
        <v>0</v>
      </c>
      <c r="BK204" s="21">
        <v>9524.4359999999997</v>
      </c>
      <c r="BL204" s="22">
        <v>0</v>
      </c>
    </row>
    <row r="205" spans="1:64" ht="31.5" x14ac:dyDescent="0.25">
      <c r="A205" s="16" t="s">
        <v>58</v>
      </c>
      <c r="B205" s="17" t="s">
        <v>257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8" t="s">
        <v>59</v>
      </c>
      <c r="R205" s="17"/>
      <c r="S205" s="17"/>
      <c r="T205" s="19">
        <v>9374.5560000000005</v>
      </c>
      <c r="U205" s="19">
        <v>0</v>
      </c>
      <c r="V205" s="19">
        <v>0</v>
      </c>
      <c r="W205" s="19">
        <v>9374.5560000000005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25">
        <v>9374.5560000000005</v>
      </c>
      <c r="AE205" s="25">
        <v>0</v>
      </c>
      <c r="AF205" s="25">
        <v>0</v>
      </c>
      <c r="AG205" s="25">
        <v>9374.5560000000005</v>
      </c>
      <c r="AH205" s="25">
        <v>0</v>
      </c>
      <c r="AI205" s="25">
        <v>8775.56</v>
      </c>
      <c r="AJ205" s="25">
        <v>0</v>
      </c>
      <c r="AK205" s="25">
        <v>0</v>
      </c>
      <c r="AL205" s="25">
        <v>8775.56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5">
        <v>8775.56</v>
      </c>
      <c r="AT205" s="25">
        <v>0</v>
      </c>
      <c r="AU205" s="25">
        <v>0</v>
      </c>
      <c r="AV205" s="25">
        <v>8775.56</v>
      </c>
      <c r="AW205" s="25">
        <v>0</v>
      </c>
      <c r="AX205" s="25">
        <v>9524.4359999999997</v>
      </c>
      <c r="AY205" s="25">
        <v>0</v>
      </c>
      <c r="AZ205" s="25">
        <v>0</v>
      </c>
      <c r="BA205" s="25">
        <v>9524.4359999999997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9524.4359999999997</v>
      </c>
      <c r="BI205" s="20">
        <v>0</v>
      </c>
      <c r="BJ205" s="21">
        <v>0</v>
      </c>
      <c r="BK205" s="21">
        <v>9524.4359999999997</v>
      </c>
      <c r="BL205" s="22">
        <v>0</v>
      </c>
    </row>
    <row r="206" spans="1:64" ht="31.5" x14ac:dyDescent="0.25">
      <c r="A206" s="16" t="s">
        <v>258</v>
      </c>
      <c r="B206" s="17" t="s">
        <v>259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8"/>
      <c r="R206" s="17"/>
      <c r="S206" s="17"/>
      <c r="T206" s="19">
        <v>2697.9609999999998</v>
      </c>
      <c r="U206" s="19">
        <v>0</v>
      </c>
      <c r="V206" s="19">
        <v>0</v>
      </c>
      <c r="W206" s="19">
        <v>2697.9609999999998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25">
        <v>2697.9609999999998</v>
      </c>
      <c r="AE206" s="25">
        <v>0</v>
      </c>
      <c r="AF206" s="25">
        <v>0</v>
      </c>
      <c r="AG206" s="25">
        <v>2697.9609999999998</v>
      </c>
      <c r="AH206" s="25">
        <v>0</v>
      </c>
      <c r="AI206" s="25">
        <v>2334.9609999999998</v>
      </c>
      <c r="AJ206" s="25">
        <v>0</v>
      </c>
      <c r="AK206" s="25">
        <v>0</v>
      </c>
      <c r="AL206" s="25">
        <v>2334.9609999999998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2334.9609999999998</v>
      </c>
      <c r="AT206" s="25">
        <v>0</v>
      </c>
      <c r="AU206" s="25">
        <v>0</v>
      </c>
      <c r="AV206" s="25">
        <v>2334.9609999999998</v>
      </c>
      <c r="AW206" s="25">
        <v>0</v>
      </c>
      <c r="AX206" s="25">
        <v>2840.1880000000001</v>
      </c>
      <c r="AY206" s="25">
        <v>0</v>
      </c>
      <c r="AZ206" s="25">
        <v>0</v>
      </c>
      <c r="BA206" s="25">
        <v>2840.1880000000001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2840.1880000000001</v>
      </c>
      <c r="BI206" s="20">
        <v>0</v>
      </c>
      <c r="BJ206" s="21">
        <v>0</v>
      </c>
      <c r="BK206" s="21">
        <v>2840.1880000000001</v>
      </c>
      <c r="BL206" s="22">
        <v>0</v>
      </c>
    </row>
    <row r="207" spans="1:64" ht="15.75" x14ac:dyDescent="0.25">
      <c r="A207" s="16" t="s">
        <v>260</v>
      </c>
      <c r="B207" s="17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8"/>
      <c r="R207" s="17"/>
      <c r="S207" s="17"/>
      <c r="T207" s="19">
        <v>2697.9609999999998</v>
      </c>
      <c r="U207" s="19">
        <v>0</v>
      </c>
      <c r="V207" s="19">
        <v>0</v>
      </c>
      <c r="W207" s="19">
        <v>2697.9609999999998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25">
        <v>2697.9609999999998</v>
      </c>
      <c r="AE207" s="25">
        <v>0</v>
      </c>
      <c r="AF207" s="25">
        <v>0</v>
      </c>
      <c r="AG207" s="25">
        <v>2697.9609999999998</v>
      </c>
      <c r="AH207" s="25">
        <v>0</v>
      </c>
      <c r="AI207" s="25">
        <v>2334.9609999999998</v>
      </c>
      <c r="AJ207" s="25">
        <v>0</v>
      </c>
      <c r="AK207" s="25">
        <v>0</v>
      </c>
      <c r="AL207" s="25">
        <v>2334.9609999999998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5">
        <v>2334.9609999999998</v>
      </c>
      <c r="AT207" s="25">
        <v>0</v>
      </c>
      <c r="AU207" s="25">
        <v>0</v>
      </c>
      <c r="AV207" s="25">
        <v>2334.9609999999998</v>
      </c>
      <c r="AW207" s="25">
        <v>0</v>
      </c>
      <c r="AX207" s="25">
        <v>2840.1880000000001</v>
      </c>
      <c r="AY207" s="25">
        <v>0</v>
      </c>
      <c r="AZ207" s="25">
        <v>0</v>
      </c>
      <c r="BA207" s="25">
        <v>2840.1880000000001</v>
      </c>
      <c r="BB207" s="25">
        <v>0</v>
      </c>
      <c r="BC207" s="25">
        <v>0</v>
      </c>
      <c r="BD207" s="25">
        <v>0</v>
      </c>
      <c r="BE207" s="25">
        <v>0</v>
      </c>
      <c r="BF207" s="25">
        <v>0</v>
      </c>
      <c r="BG207" s="25">
        <v>0</v>
      </c>
      <c r="BH207" s="25">
        <v>2840.1880000000001</v>
      </c>
      <c r="BI207" s="20">
        <v>0</v>
      </c>
      <c r="BJ207" s="21">
        <v>0</v>
      </c>
      <c r="BK207" s="21">
        <v>2840.1880000000001</v>
      </c>
      <c r="BL207" s="22">
        <v>0</v>
      </c>
    </row>
    <row r="208" spans="1:64" ht="31.5" x14ac:dyDescent="0.25">
      <c r="A208" s="16" t="s">
        <v>262</v>
      </c>
      <c r="B208" s="17" t="s">
        <v>263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8"/>
      <c r="R208" s="17"/>
      <c r="S208" s="17"/>
      <c r="T208" s="19">
        <v>2697.9609999999998</v>
      </c>
      <c r="U208" s="19">
        <v>0</v>
      </c>
      <c r="V208" s="19">
        <v>0</v>
      </c>
      <c r="W208" s="19">
        <v>2697.9609999999998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25">
        <v>2697.9609999999998</v>
      </c>
      <c r="AE208" s="25">
        <v>0</v>
      </c>
      <c r="AF208" s="25">
        <v>0</v>
      </c>
      <c r="AG208" s="25">
        <v>2697.9609999999998</v>
      </c>
      <c r="AH208" s="25">
        <v>0</v>
      </c>
      <c r="AI208" s="25">
        <v>2334.9609999999998</v>
      </c>
      <c r="AJ208" s="25">
        <v>0</v>
      </c>
      <c r="AK208" s="25">
        <v>0</v>
      </c>
      <c r="AL208" s="25">
        <v>2334.9609999999998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2334.9609999999998</v>
      </c>
      <c r="AT208" s="25">
        <v>0</v>
      </c>
      <c r="AU208" s="25">
        <v>0</v>
      </c>
      <c r="AV208" s="25">
        <v>2334.9609999999998</v>
      </c>
      <c r="AW208" s="25">
        <v>0</v>
      </c>
      <c r="AX208" s="25">
        <v>2840.1880000000001</v>
      </c>
      <c r="AY208" s="25">
        <v>0</v>
      </c>
      <c r="AZ208" s="25">
        <v>0</v>
      </c>
      <c r="BA208" s="25">
        <v>2840.1880000000001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2840.1880000000001</v>
      </c>
      <c r="BI208" s="20">
        <v>0</v>
      </c>
      <c r="BJ208" s="21">
        <v>0</v>
      </c>
      <c r="BK208" s="21">
        <v>2840.1880000000001</v>
      </c>
      <c r="BL208" s="22">
        <v>0</v>
      </c>
    </row>
    <row r="209" spans="1:64" ht="31.5" x14ac:dyDescent="0.25">
      <c r="A209" s="16" t="s">
        <v>58</v>
      </c>
      <c r="B209" s="17" t="s">
        <v>263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8" t="s">
        <v>59</v>
      </c>
      <c r="R209" s="17"/>
      <c r="S209" s="17"/>
      <c r="T209" s="19">
        <v>2697.9609999999998</v>
      </c>
      <c r="U209" s="19">
        <v>0</v>
      </c>
      <c r="V209" s="19">
        <v>0</v>
      </c>
      <c r="W209" s="19">
        <v>2697.9609999999998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25">
        <v>2697.9609999999998</v>
      </c>
      <c r="AE209" s="25">
        <v>0</v>
      </c>
      <c r="AF209" s="25">
        <v>0</v>
      </c>
      <c r="AG209" s="25">
        <v>2697.9609999999998</v>
      </c>
      <c r="AH209" s="25">
        <v>0</v>
      </c>
      <c r="AI209" s="25">
        <v>2334.9609999999998</v>
      </c>
      <c r="AJ209" s="25">
        <v>0</v>
      </c>
      <c r="AK209" s="25">
        <v>0</v>
      </c>
      <c r="AL209" s="25">
        <v>2334.9609999999998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5">
        <v>2334.9609999999998</v>
      </c>
      <c r="AT209" s="25">
        <v>0</v>
      </c>
      <c r="AU209" s="25">
        <v>0</v>
      </c>
      <c r="AV209" s="25">
        <v>2334.9609999999998</v>
      </c>
      <c r="AW209" s="25">
        <v>0</v>
      </c>
      <c r="AX209" s="25">
        <v>2840.1880000000001</v>
      </c>
      <c r="AY209" s="25">
        <v>0</v>
      </c>
      <c r="AZ209" s="25">
        <v>0</v>
      </c>
      <c r="BA209" s="25">
        <v>2840.1880000000001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2840.1880000000001</v>
      </c>
      <c r="BI209" s="20">
        <v>0</v>
      </c>
      <c r="BJ209" s="21">
        <v>0</v>
      </c>
      <c r="BK209" s="21">
        <v>2840.1880000000001</v>
      </c>
      <c r="BL209" s="22">
        <v>0</v>
      </c>
    </row>
    <row r="210" spans="1:64" ht="15.75" x14ac:dyDescent="0.25">
      <c r="A210" s="16" t="s">
        <v>264</v>
      </c>
      <c r="B210" s="17" t="s">
        <v>265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8"/>
      <c r="R210" s="17"/>
      <c r="S210" s="17"/>
      <c r="T210" s="19">
        <v>20831.437999999998</v>
      </c>
      <c r="U210" s="19">
        <v>0</v>
      </c>
      <c r="V210" s="19">
        <v>7875</v>
      </c>
      <c r="W210" s="19">
        <v>12956.438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25">
        <v>20831.437999999998</v>
      </c>
      <c r="AE210" s="25">
        <v>0</v>
      </c>
      <c r="AF210" s="25">
        <v>7875</v>
      </c>
      <c r="AG210" s="25">
        <v>12956.438</v>
      </c>
      <c r="AH210" s="25">
        <v>0</v>
      </c>
      <c r="AI210" s="25">
        <v>4428.1379999999999</v>
      </c>
      <c r="AJ210" s="25">
        <v>0</v>
      </c>
      <c r="AK210" s="25">
        <v>0</v>
      </c>
      <c r="AL210" s="25">
        <v>4428.1379999999999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4428.1379999999999</v>
      </c>
      <c r="AT210" s="25">
        <v>0</v>
      </c>
      <c r="AU210" s="25">
        <v>0</v>
      </c>
      <c r="AV210" s="25">
        <v>4428.1379999999999</v>
      </c>
      <c r="AW210" s="25">
        <v>0</v>
      </c>
      <c r="AX210" s="25">
        <v>10614.66</v>
      </c>
      <c r="AY210" s="25">
        <v>0</v>
      </c>
      <c r="AZ210" s="25">
        <v>0</v>
      </c>
      <c r="BA210" s="25">
        <v>10614.66</v>
      </c>
      <c r="BB210" s="25">
        <v>0</v>
      </c>
      <c r="BC210" s="25">
        <v>0</v>
      </c>
      <c r="BD210" s="25">
        <v>0</v>
      </c>
      <c r="BE210" s="25">
        <v>0</v>
      </c>
      <c r="BF210" s="25">
        <v>0</v>
      </c>
      <c r="BG210" s="25">
        <v>0</v>
      </c>
      <c r="BH210" s="25">
        <v>10614.66</v>
      </c>
      <c r="BI210" s="20">
        <v>0</v>
      </c>
      <c r="BJ210" s="21">
        <v>0</v>
      </c>
      <c r="BK210" s="21">
        <v>10614.66</v>
      </c>
      <c r="BL210" s="22">
        <v>0</v>
      </c>
    </row>
    <row r="211" spans="1:64" ht="15.75" x14ac:dyDescent="0.25">
      <c r="A211" s="16" t="s">
        <v>266</v>
      </c>
      <c r="B211" s="17" t="s">
        <v>267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8"/>
      <c r="R211" s="17"/>
      <c r="S211" s="17"/>
      <c r="T211" s="19">
        <v>10331.438</v>
      </c>
      <c r="U211" s="19">
        <v>0</v>
      </c>
      <c r="V211" s="19">
        <v>0</v>
      </c>
      <c r="W211" s="19">
        <v>10331.438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25">
        <v>10331.438</v>
      </c>
      <c r="AE211" s="25">
        <v>0</v>
      </c>
      <c r="AF211" s="25">
        <v>0</v>
      </c>
      <c r="AG211" s="25">
        <v>10331.438</v>
      </c>
      <c r="AH211" s="25">
        <v>0</v>
      </c>
      <c r="AI211" s="25">
        <v>3928.1379999999999</v>
      </c>
      <c r="AJ211" s="25">
        <v>0</v>
      </c>
      <c r="AK211" s="25">
        <v>0</v>
      </c>
      <c r="AL211" s="25">
        <v>3928.1379999999999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5">
        <v>3928.1379999999999</v>
      </c>
      <c r="AT211" s="25">
        <v>0</v>
      </c>
      <c r="AU211" s="25">
        <v>0</v>
      </c>
      <c r="AV211" s="25">
        <v>3928.1379999999999</v>
      </c>
      <c r="AW211" s="25">
        <v>0</v>
      </c>
      <c r="AX211" s="25">
        <v>10614.66</v>
      </c>
      <c r="AY211" s="25">
        <v>0</v>
      </c>
      <c r="AZ211" s="25">
        <v>0</v>
      </c>
      <c r="BA211" s="25">
        <v>10614.66</v>
      </c>
      <c r="BB211" s="25">
        <v>0</v>
      </c>
      <c r="BC211" s="25">
        <v>0</v>
      </c>
      <c r="BD211" s="25">
        <v>0</v>
      </c>
      <c r="BE211" s="25">
        <v>0</v>
      </c>
      <c r="BF211" s="25">
        <v>0</v>
      </c>
      <c r="BG211" s="25">
        <v>0</v>
      </c>
      <c r="BH211" s="25">
        <v>10614.66</v>
      </c>
      <c r="BI211" s="20">
        <v>0</v>
      </c>
      <c r="BJ211" s="21">
        <v>0</v>
      </c>
      <c r="BK211" s="21">
        <v>10614.66</v>
      </c>
      <c r="BL211" s="22">
        <v>0</v>
      </c>
    </row>
    <row r="212" spans="1:64" ht="15.75" x14ac:dyDescent="0.25">
      <c r="A212" s="16" t="s">
        <v>268</v>
      </c>
      <c r="B212" s="17" t="s">
        <v>269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/>
      <c r="R212" s="17"/>
      <c r="S212" s="17"/>
      <c r="T212" s="19">
        <v>10131.438</v>
      </c>
      <c r="U212" s="19">
        <v>0</v>
      </c>
      <c r="V212" s="19">
        <v>0</v>
      </c>
      <c r="W212" s="19">
        <v>10131.438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25">
        <v>10131.438</v>
      </c>
      <c r="AE212" s="25">
        <v>0</v>
      </c>
      <c r="AF212" s="25">
        <v>0</v>
      </c>
      <c r="AG212" s="25">
        <v>10131.438</v>
      </c>
      <c r="AH212" s="25">
        <v>0</v>
      </c>
      <c r="AI212" s="25">
        <v>3928.1379999999999</v>
      </c>
      <c r="AJ212" s="25">
        <v>0</v>
      </c>
      <c r="AK212" s="25">
        <v>0</v>
      </c>
      <c r="AL212" s="25">
        <v>3928.1379999999999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5">
        <v>3928.1379999999999</v>
      </c>
      <c r="AT212" s="25">
        <v>0</v>
      </c>
      <c r="AU212" s="25">
        <v>0</v>
      </c>
      <c r="AV212" s="25">
        <v>3928.1379999999999</v>
      </c>
      <c r="AW212" s="25">
        <v>0</v>
      </c>
      <c r="AX212" s="25">
        <v>10414.66</v>
      </c>
      <c r="AY212" s="25">
        <v>0</v>
      </c>
      <c r="AZ212" s="25">
        <v>0</v>
      </c>
      <c r="BA212" s="25">
        <v>10414.66</v>
      </c>
      <c r="BB212" s="25">
        <v>0</v>
      </c>
      <c r="BC212" s="25">
        <v>0</v>
      </c>
      <c r="BD212" s="25">
        <v>0</v>
      </c>
      <c r="BE212" s="25">
        <v>0</v>
      </c>
      <c r="BF212" s="25">
        <v>0</v>
      </c>
      <c r="BG212" s="25">
        <v>0</v>
      </c>
      <c r="BH212" s="25">
        <v>10414.66</v>
      </c>
      <c r="BI212" s="20">
        <v>0</v>
      </c>
      <c r="BJ212" s="21">
        <v>0</v>
      </c>
      <c r="BK212" s="21">
        <v>10414.66</v>
      </c>
      <c r="BL212" s="22">
        <v>0</v>
      </c>
    </row>
    <row r="213" spans="1:64" ht="31.5" x14ac:dyDescent="0.25">
      <c r="A213" s="16" t="s">
        <v>58</v>
      </c>
      <c r="B213" s="17" t="s">
        <v>269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8" t="s">
        <v>59</v>
      </c>
      <c r="R213" s="17"/>
      <c r="S213" s="17"/>
      <c r="T213" s="19">
        <v>10131.438</v>
      </c>
      <c r="U213" s="19">
        <v>0</v>
      </c>
      <c r="V213" s="19">
        <v>0</v>
      </c>
      <c r="W213" s="19">
        <v>10131.438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25">
        <v>10131.438</v>
      </c>
      <c r="AE213" s="25">
        <v>0</v>
      </c>
      <c r="AF213" s="25">
        <v>0</v>
      </c>
      <c r="AG213" s="25">
        <v>10131.438</v>
      </c>
      <c r="AH213" s="25">
        <v>0</v>
      </c>
      <c r="AI213" s="25">
        <v>3928.1379999999999</v>
      </c>
      <c r="AJ213" s="25">
        <v>0</v>
      </c>
      <c r="AK213" s="25">
        <v>0</v>
      </c>
      <c r="AL213" s="25">
        <v>3928.1379999999999</v>
      </c>
      <c r="AM213" s="25">
        <v>0</v>
      </c>
      <c r="AN213" s="25">
        <v>0</v>
      </c>
      <c r="AO213" s="25">
        <v>0</v>
      </c>
      <c r="AP213" s="25">
        <v>0</v>
      </c>
      <c r="AQ213" s="25">
        <v>0</v>
      </c>
      <c r="AR213" s="25">
        <v>0</v>
      </c>
      <c r="AS213" s="25">
        <v>3928.1379999999999</v>
      </c>
      <c r="AT213" s="25">
        <v>0</v>
      </c>
      <c r="AU213" s="25">
        <v>0</v>
      </c>
      <c r="AV213" s="25">
        <v>3928.1379999999999</v>
      </c>
      <c r="AW213" s="25">
        <v>0</v>
      </c>
      <c r="AX213" s="25">
        <v>10414.66</v>
      </c>
      <c r="AY213" s="25">
        <v>0</v>
      </c>
      <c r="AZ213" s="25">
        <v>0</v>
      </c>
      <c r="BA213" s="25">
        <v>10414.66</v>
      </c>
      <c r="BB213" s="25">
        <v>0</v>
      </c>
      <c r="BC213" s="25">
        <v>0</v>
      </c>
      <c r="BD213" s="25">
        <v>0</v>
      </c>
      <c r="BE213" s="25">
        <v>0</v>
      </c>
      <c r="BF213" s="25">
        <v>0</v>
      </c>
      <c r="BG213" s="25">
        <v>0</v>
      </c>
      <c r="BH213" s="25">
        <v>10414.66</v>
      </c>
      <c r="BI213" s="20">
        <v>0</v>
      </c>
      <c r="BJ213" s="21">
        <v>0</v>
      </c>
      <c r="BK213" s="21">
        <v>10414.66</v>
      </c>
      <c r="BL213" s="22">
        <v>0</v>
      </c>
    </row>
    <row r="214" spans="1:64" ht="31.5" x14ac:dyDescent="0.25">
      <c r="A214" s="16" t="s">
        <v>270</v>
      </c>
      <c r="B214" s="17" t="s">
        <v>271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8"/>
      <c r="R214" s="17"/>
      <c r="S214" s="17"/>
      <c r="T214" s="19">
        <v>200</v>
      </c>
      <c r="U214" s="19">
        <v>0</v>
      </c>
      <c r="V214" s="19">
        <v>0</v>
      </c>
      <c r="W214" s="19">
        <v>200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25">
        <v>200</v>
      </c>
      <c r="AE214" s="25">
        <v>0</v>
      </c>
      <c r="AF214" s="25">
        <v>0</v>
      </c>
      <c r="AG214" s="25">
        <v>200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0</v>
      </c>
      <c r="AW214" s="25">
        <v>0</v>
      </c>
      <c r="AX214" s="25">
        <v>200</v>
      </c>
      <c r="AY214" s="25">
        <v>0</v>
      </c>
      <c r="AZ214" s="25">
        <v>0</v>
      </c>
      <c r="BA214" s="25">
        <v>200</v>
      </c>
      <c r="BB214" s="25">
        <v>0</v>
      </c>
      <c r="BC214" s="25">
        <v>0</v>
      </c>
      <c r="BD214" s="25">
        <v>0</v>
      </c>
      <c r="BE214" s="25">
        <v>0</v>
      </c>
      <c r="BF214" s="25">
        <v>0</v>
      </c>
      <c r="BG214" s="25">
        <v>0</v>
      </c>
      <c r="BH214" s="25">
        <v>200</v>
      </c>
      <c r="BI214" s="20">
        <v>0</v>
      </c>
      <c r="BJ214" s="21">
        <v>0</v>
      </c>
      <c r="BK214" s="21">
        <v>200</v>
      </c>
      <c r="BL214" s="22">
        <v>0</v>
      </c>
    </row>
    <row r="215" spans="1:64" ht="31.5" x14ac:dyDescent="0.25">
      <c r="A215" s="16" t="s">
        <v>58</v>
      </c>
      <c r="B215" s="17" t="s">
        <v>271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8" t="s">
        <v>59</v>
      </c>
      <c r="R215" s="17"/>
      <c r="S215" s="17"/>
      <c r="T215" s="19">
        <v>200</v>
      </c>
      <c r="U215" s="19">
        <v>0</v>
      </c>
      <c r="V215" s="19">
        <v>0</v>
      </c>
      <c r="W215" s="19">
        <v>200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25">
        <v>200</v>
      </c>
      <c r="AE215" s="25">
        <v>0</v>
      </c>
      <c r="AF215" s="25">
        <v>0</v>
      </c>
      <c r="AG215" s="25">
        <v>200</v>
      </c>
      <c r="AH215" s="25">
        <v>0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0</v>
      </c>
      <c r="AW215" s="25">
        <v>0</v>
      </c>
      <c r="AX215" s="25">
        <v>200</v>
      </c>
      <c r="AY215" s="25">
        <v>0</v>
      </c>
      <c r="AZ215" s="25">
        <v>0</v>
      </c>
      <c r="BA215" s="25">
        <v>200</v>
      </c>
      <c r="BB215" s="25">
        <v>0</v>
      </c>
      <c r="BC215" s="25">
        <v>0</v>
      </c>
      <c r="BD215" s="25">
        <v>0</v>
      </c>
      <c r="BE215" s="25">
        <v>0</v>
      </c>
      <c r="BF215" s="25">
        <v>0</v>
      </c>
      <c r="BG215" s="25">
        <v>0</v>
      </c>
      <c r="BH215" s="25">
        <v>200</v>
      </c>
      <c r="BI215" s="20">
        <v>0</v>
      </c>
      <c r="BJ215" s="21">
        <v>0</v>
      </c>
      <c r="BK215" s="21">
        <v>200</v>
      </c>
      <c r="BL215" s="22">
        <v>0</v>
      </c>
    </row>
    <row r="216" spans="1:64" ht="31.5" x14ac:dyDescent="0.25">
      <c r="A216" s="16" t="s">
        <v>272</v>
      </c>
      <c r="B216" s="17" t="s">
        <v>273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8"/>
      <c r="R216" s="17"/>
      <c r="S216" s="17"/>
      <c r="T216" s="19">
        <v>10500</v>
      </c>
      <c r="U216" s="19">
        <v>0</v>
      </c>
      <c r="V216" s="19">
        <v>7875</v>
      </c>
      <c r="W216" s="19">
        <v>2625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25">
        <v>10500</v>
      </c>
      <c r="AE216" s="25">
        <v>0</v>
      </c>
      <c r="AF216" s="25">
        <v>7875</v>
      </c>
      <c r="AG216" s="25">
        <v>2625</v>
      </c>
      <c r="AH216" s="25">
        <v>0</v>
      </c>
      <c r="AI216" s="25">
        <v>500</v>
      </c>
      <c r="AJ216" s="25">
        <v>0</v>
      </c>
      <c r="AK216" s="25">
        <v>0</v>
      </c>
      <c r="AL216" s="25">
        <v>500</v>
      </c>
      <c r="AM216" s="25">
        <v>0</v>
      </c>
      <c r="AN216" s="25">
        <v>0</v>
      </c>
      <c r="AO216" s="25">
        <v>0</v>
      </c>
      <c r="AP216" s="25">
        <v>0</v>
      </c>
      <c r="AQ216" s="25">
        <v>0</v>
      </c>
      <c r="AR216" s="25">
        <v>0</v>
      </c>
      <c r="AS216" s="25">
        <v>500</v>
      </c>
      <c r="AT216" s="25">
        <v>0</v>
      </c>
      <c r="AU216" s="25">
        <v>0</v>
      </c>
      <c r="AV216" s="25">
        <v>500</v>
      </c>
      <c r="AW216" s="25">
        <v>0</v>
      </c>
      <c r="AX216" s="25">
        <v>0</v>
      </c>
      <c r="AY216" s="25">
        <v>0</v>
      </c>
      <c r="AZ216" s="25">
        <v>0</v>
      </c>
      <c r="BA216" s="25">
        <v>0</v>
      </c>
      <c r="BB216" s="25">
        <v>0</v>
      </c>
      <c r="BC216" s="25">
        <v>0</v>
      </c>
      <c r="BD216" s="25">
        <v>0</v>
      </c>
      <c r="BE216" s="25">
        <v>0</v>
      </c>
      <c r="BF216" s="25">
        <v>0</v>
      </c>
      <c r="BG216" s="25">
        <v>0</v>
      </c>
      <c r="BH216" s="25">
        <v>0</v>
      </c>
      <c r="BI216" s="20">
        <v>0</v>
      </c>
      <c r="BJ216" s="21">
        <v>0</v>
      </c>
      <c r="BK216" s="21">
        <v>0</v>
      </c>
      <c r="BL216" s="22">
        <v>0</v>
      </c>
    </row>
    <row r="217" spans="1:64" ht="15.75" x14ac:dyDescent="0.25">
      <c r="A217" s="16" t="s">
        <v>274</v>
      </c>
      <c r="B217" s="17" t="s">
        <v>275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8"/>
      <c r="R217" s="17"/>
      <c r="S217" s="17"/>
      <c r="T217" s="19">
        <v>10500</v>
      </c>
      <c r="U217" s="19">
        <v>0</v>
      </c>
      <c r="V217" s="19">
        <v>7875</v>
      </c>
      <c r="W217" s="19">
        <v>2625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25">
        <v>10500</v>
      </c>
      <c r="AE217" s="25">
        <v>0</v>
      </c>
      <c r="AF217" s="25">
        <v>7875</v>
      </c>
      <c r="AG217" s="25">
        <v>2625</v>
      </c>
      <c r="AH217" s="25">
        <v>0</v>
      </c>
      <c r="AI217" s="25">
        <v>500</v>
      </c>
      <c r="AJ217" s="25">
        <v>0</v>
      </c>
      <c r="AK217" s="25">
        <v>0</v>
      </c>
      <c r="AL217" s="25">
        <v>500</v>
      </c>
      <c r="AM217" s="25">
        <v>0</v>
      </c>
      <c r="AN217" s="25">
        <v>0</v>
      </c>
      <c r="AO217" s="25">
        <v>0</v>
      </c>
      <c r="AP217" s="25">
        <v>0</v>
      </c>
      <c r="AQ217" s="25">
        <v>0</v>
      </c>
      <c r="AR217" s="25">
        <v>0</v>
      </c>
      <c r="AS217" s="25">
        <v>500</v>
      </c>
      <c r="AT217" s="25">
        <v>0</v>
      </c>
      <c r="AU217" s="25">
        <v>0</v>
      </c>
      <c r="AV217" s="25">
        <v>500</v>
      </c>
      <c r="AW217" s="25">
        <v>0</v>
      </c>
      <c r="AX217" s="25">
        <v>0</v>
      </c>
      <c r="AY217" s="25">
        <v>0</v>
      </c>
      <c r="AZ217" s="25">
        <v>0</v>
      </c>
      <c r="BA217" s="25">
        <v>0</v>
      </c>
      <c r="BB217" s="25">
        <v>0</v>
      </c>
      <c r="BC217" s="25">
        <v>0</v>
      </c>
      <c r="BD217" s="25">
        <v>0</v>
      </c>
      <c r="BE217" s="25">
        <v>0</v>
      </c>
      <c r="BF217" s="25">
        <v>0</v>
      </c>
      <c r="BG217" s="25">
        <v>0</v>
      </c>
      <c r="BH217" s="25">
        <v>0</v>
      </c>
      <c r="BI217" s="20">
        <v>0</v>
      </c>
      <c r="BJ217" s="21">
        <v>0</v>
      </c>
      <c r="BK217" s="21">
        <v>0</v>
      </c>
      <c r="BL217" s="22">
        <v>0</v>
      </c>
    </row>
    <row r="218" spans="1:64" ht="31.5" x14ac:dyDescent="0.25">
      <c r="A218" s="16" t="s">
        <v>42</v>
      </c>
      <c r="B218" s="17" t="s">
        <v>275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8" t="s">
        <v>43</v>
      </c>
      <c r="R218" s="17"/>
      <c r="S218" s="17"/>
      <c r="T218" s="19">
        <v>10500</v>
      </c>
      <c r="U218" s="19">
        <v>0</v>
      </c>
      <c r="V218" s="19">
        <v>7875</v>
      </c>
      <c r="W218" s="19">
        <v>2625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25">
        <v>10500</v>
      </c>
      <c r="AE218" s="25">
        <v>0</v>
      </c>
      <c r="AF218" s="25">
        <v>7875</v>
      </c>
      <c r="AG218" s="25">
        <v>2625</v>
      </c>
      <c r="AH218" s="25">
        <v>0</v>
      </c>
      <c r="AI218" s="25">
        <v>500</v>
      </c>
      <c r="AJ218" s="25">
        <v>0</v>
      </c>
      <c r="AK218" s="25">
        <v>0</v>
      </c>
      <c r="AL218" s="25">
        <v>500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5">
        <v>500</v>
      </c>
      <c r="AT218" s="25">
        <v>0</v>
      </c>
      <c r="AU218" s="25">
        <v>0</v>
      </c>
      <c r="AV218" s="25">
        <v>500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0</v>
      </c>
      <c r="BC218" s="25">
        <v>0</v>
      </c>
      <c r="BD218" s="25">
        <v>0</v>
      </c>
      <c r="BE218" s="25">
        <v>0</v>
      </c>
      <c r="BF218" s="25">
        <v>0</v>
      </c>
      <c r="BG218" s="25">
        <v>0</v>
      </c>
      <c r="BH218" s="25">
        <v>0</v>
      </c>
      <c r="BI218" s="20">
        <v>0</v>
      </c>
      <c r="BJ218" s="21">
        <v>0</v>
      </c>
      <c r="BK218" s="21">
        <v>0</v>
      </c>
      <c r="BL218" s="22">
        <v>0</v>
      </c>
    </row>
    <row r="219" spans="1:64" ht="15.75" x14ac:dyDescent="0.25">
      <c r="A219" s="16" t="s">
        <v>276</v>
      </c>
      <c r="B219" s="17" t="s">
        <v>277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8"/>
      <c r="R219" s="17"/>
      <c r="S219" s="17"/>
      <c r="T219" s="19">
        <v>26805.612000000001</v>
      </c>
      <c r="U219" s="19">
        <v>0</v>
      </c>
      <c r="V219" s="19">
        <v>0</v>
      </c>
      <c r="W219" s="19">
        <v>26805.612000000001</v>
      </c>
      <c r="X219" s="19">
        <v>0</v>
      </c>
      <c r="Y219" s="19">
        <v>-1409.70415</v>
      </c>
      <c r="Z219" s="19">
        <v>0</v>
      </c>
      <c r="AA219" s="19">
        <v>0</v>
      </c>
      <c r="AB219" s="19">
        <v>-1409.70415</v>
      </c>
      <c r="AC219" s="19">
        <v>0</v>
      </c>
      <c r="AD219" s="25">
        <v>25395.90785</v>
      </c>
      <c r="AE219" s="25">
        <v>0</v>
      </c>
      <c r="AF219" s="25">
        <v>0</v>
      </c>
      <c r="AG219" s="25">
        <v>25395.90785</v>
      </c>
      <c r="AH219" s="25">
        <v>0</v>
      </c>
      <c r="AI219" s="25">
        <v>20736.888999999999</v>
      </c>
      <c r="AJ219" s="25">
        <v>0</v>
      </c>
      <c r="AK219" s="25">
        <v>0</v>
      </c>
      <c r="AL219" s="25">
        <v>20736.888999999999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20736.888999999999</v>
      </c>
      <c r="AT219" s="25">
        <v>0</v>
      </c>
      <c r="AU219" s="25">
        <v>0</v>
      </c>
      <c r="AV219" s="25">
        <v>20736.888999999999</v>
      </c>
      <c r="AW219" s="25">
        <v>0</v>
      </c>
      <c r="AX219" s="25">
        <v>21801.212</v>
      </c>
      <c r="AY219" s="25">
        <v>0</v>
      </c>
      <c r="AZ219" s="25">
        <v>0</v>
      </c>
      <c r="BA219" s="25">
        <v>21801.212</v>
      </c>
      <c r="BB219" s="25">
        <v>0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21801.212</v>
      </c>
      <c r="BI219" s="20">
        <v>0</v>
      </c>
      <c r="BJ219" s="21">
        <v>0</v>
      </c>
      <c r="BK219" s="21">
        <v>21801.212</v>
      </c>
      <c r="BL219" s="22">
        <v>0</v>
      </c>
    </row>
    <row r="220" spans="1:64" ht="31.5" x14ac:dyDescent="0.25">
      <c r="A220" s="16" t="s">
        <v>278</v>
      </c>
      <c r="B220" s="17" t="s">
        <v>279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8"/>
      <c r="R220" s="17"/>
      <c r="S220" s="17"/>
      <c r="T220" s="19">
        <v>26805.612000000001</v>
      </c>
      <c r="U220" s="19">
        <v>0</v>
      </c>
      <c r="V220" s="19">
        <v>0</v>
      </c>
      <c r="W220" s="19">
        <v>26805.612000000001</v>
      </c>
      <c r="X220" s="19">
        <v>0</v>
      </c>
      <c r="Y220" s="19">
        <v>-1409.70415</v>
      </c>
      <c r="Z220" s="19">
        <v>0</v>
      </c>
      <c r="AA220" s="19">
        <v>0</v>
      </c>
      <c r="AB220" s="19">
        <v>-1409.70415</v>
      </c>
      <c r="AC220" s="19">
        <v>0</v>
      </c>
      <c r="AD220" s="25">
        <v>25395.90785</v>
      </c>
      <c r="AE220" s="25">
        <v>0</v>
      </c>
      <c r="AF220" s="25">
        <v>0</v>
      </c>
      <c r="AG220" s="25">
        <v>25395.90785</v>
      </c>
      <c r="AH220" s="25">
        <v>0</v>
      </c>
      <c r="AI220" s="25">
        <v>20736.888999999999</v>
      </c>
      <c r="AJ220" s="25">
        <v>0</v>
      </c>
      <c r="AK220" s="25">
        <v>0</v>
      </c>
      <c r="AL220" s="25">
        <v>20736.888999999999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20736.888999999999</v>
      </c>
      <c r="AT220" s="25">
        <v>0</v>
      </c>
      <c r="AU220" s="25">
        <v>0</v>
      </c>
      <c r="AV220" s="25">
        <v>20736.888999999999</v>
      </c>
      <c r="AW220" s="25">
        <v>0</v>
      </c>
      <c r="AX220" s="25">
        <v>21801.212</v>
      </c>
      <c r="AY220" s="25">
        <v>0</v>
      </c>
      <c r="AZ220" s="25">
        <v>0</v>
      </c>
      <c r="BA220" s="25">
        <v>21801.212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0</v>
      </c>
      <c r="BH220" s="25">
        <v>21801.212</v>
      </c>
      <c r="BI220" s="20">
        <v>0</v>
      </c>
      <c r="BJ220" s="21">
        <v>0</v>
      </c>
      <c r="BK220" s="21">
        <v>21801.212</v>
      </c>
      <c r="BL220" s="22">
        <v>0</v>
      </c>
    </row>
    <row r="221" spans="1:64" ht="31.5" x14ac:dyDescent="0.25">
      <c r="A221" s="16" t="s">
        <v>280</v>
      </c>
      <c r="B221" s="17" t="s">
        <v>281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8"/>
      <c r="R221" s="17"/>
      <c r="S221" s="17"/>
      <c r="T221" s="19">
        <v>20980.612000000001</v>
      </c>
      <c r="U221" s="19">
        <v>0</v>
      </c>
      <c r="V221" s="19">
        <v>0</v>
      </c>
      <c r="W221" s="19">
        <v>20980.612000000001</v>
      </c>
      <c r="X221" s="19">
        <v>0</v>
      </c>
      <c r="Y221" s="19">
        <v>-550</v>
      </c>
      <c r="Z221" s="19">
        <v>0</v>
      </c>
      <c r="AA221" s="19">
        <v>0</v>
      </c>
      <c r="AB221" s="19">
        <v>-550</v>
      </c>
      <c r="AC221" s="19">
        <v>0</v>
      </c>
      <c r="AD221" s="25">
        <v>20430.612000000001</v>
      </c>
      <c r="AE221" s="25">
        <v>0</v>
      </c>
      <c r="AF221" s="25">
        <v>0</v>
      </c>
      <c r="AG221" s="25">
        <v>20430.612000000001</v>
      </c>
      <c r="AH221" s="25">
        <v>0</v>
      </c>
      <c r="AI221" s="25">
        <v>16127.888999999999</v>
      </c>
      <c r="AJ221" s="25">
        <v>0</v>
      </c>
      <c r="AK221" s="25">
        <v>0</v>
      </c>
      <c r="AL221" s="25">
        <v>16127.888999999999</v>
      </c>
      <c r="AM221" s="25">
        <v>0</v>
      </c>
      <c r="AN221" s="25">
        <v>0</v>
      </c>
      <c r="AO221" s="25">
        <v>0</v>
      </c>
      <c r="AP221" s="25">
        <v>0</v>
      </c>
      <c r="AQ221" s="25">
        <v>0</v>
      </c>
      <c r="AR221" s="25">
        <v>0</v>
      </c>
      <c r="AS221" s="25">
        <v>16127.888999999999</v>
      </c>
      <c r="AT221" s="25">
        <v>0</v>
      </c>
      <c r="AU221" s="25">
        <v>0</v>
      </c>
      <c r="AV221" s="25">
        <v>16127.888999999999</v>
      </c>
      <c r="AW221" s="25">
        <v>0</v>
      </c>
      <c r="AX221" s="25">
        <v>21001.212</v>
      </c>
      <c r="AY221" s="25">
        <v>0</v>
      </c>
      <c r="AZ221" s="25">
        <v>0</v>
      </c>
      <c r="BA221" s="25">
        <v>21001.212</v>
      </c>
      <c r="BB221" s="25">
        <v>0</v>
      </c>
      <c r="BC221" s="25">
        <v>0</v>
      </c>
      <c r="BD221" s="25">
        <v>0</v>
      </c>
      <c r="BE221" s="25">
        <v>0</v>
      </c>
      <c r="BF221" s="25">
        <v>0</v>
      </c>
      <c r="BG221" s="25">
        <v>0</v>
      </c>
      <c r="BH221" s="25">
        <v>21001.212</v>
      </c>
      <c r="BI221" s="20">
        <v>0</v>
      </c>
      <c r="BJ221" s="21">
        <v>0</v>
      </c>
      <c r="BK221" s="21">
        <v>21001.212</v>
      </c>
      <c r="BL221" s="22">
        <v>0</v>
      </c>
    </row>
    <row r="222" spans="1:64" ht="31.5" x14ac:dyDescent="0.25">
      <c r="A222" s="16" t="s">
        <v>58</v>
      </c>
      <c r="B222" s="17" t="s">
        <v>281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8" t="s">
        <v>59</v>
      </c>
      <c r="R222" s="17"/>
      <c r="S222" s="17"/>
      <c r="T222" s="19">
        <v>20980.612000000001</v>
      </c>
      <c r="U222" s="19">
        <v>0</v>
      </c>
      <c r="V222" s="19">
        <v>0</v>
      </c>
      <c r="W222" s="19">
        <v>20980.612000000001</v>
      </c>
      <c r="X222" s="19">
        <v>0</v>
      </c>
      <c r="Y222" s="19">
        <v>-550</v>
      </c>
      <c r="Z222" s="19">
        <v>0</v>
      </c>
      <c r="AA222" s="19">
        <v>0</v>
      </c>
      <c r="AB222" s="19">
        <v>-550</v>
      </c>
      <c r="AC222" s="19">
        <v>0</v>
      </c>
      <c r="AD222" s="25">
        <v>20430.612000000001</v>
      </c>
      <c r="AE222" s="25">
        <v>0</v>
      </c>
      <c r="AF222" s="25">
        <v>0</v>
      </c>
      <c r="AG222" s="25">
        <v>20430.612000000001</v>
      </c>
      <c r="AH222" s="25">
        <v>0</v>
      </c>
      <c r="AI222" s="25">
        <v>16127.888999999999</v>
      </c>
      <c r="AJ222" s="25">
        <v>0</v>
      </c>
      <c r="AK222" s="25">
        <v>0</v>
      </c>
      <c r="AL222" s="25">
        <v>16127.888999999999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5">
        <v>16127.888999999999</v>
      </c>
      <c r="AT222" s="25">
        <v>0</v>
      </c>
      <c r="AU222" s="25">
        <v>0</v>
      </c>
      <c r="AV222" s="25">
        <v>16127.888999999999</v>
      </c>
      <c r="AW222" s="25">
        <v>0</v>
      </c>
      <c r="AX222" s="25">
        <v>21001.212</v>
      </c>
      <c r="AY222" s="25">
        <v>0</v>
      </c>
      <c r="AZ222" s="25">
        <v>0</v>
      </c>
      <c r="BA222" s="25">
        <v>21001.212</v>
      </c>
      <c r="BB222" s="25">
        <v>0</v>
      </c>
      <c r="BC222" s="25">
        <v>0</v>
      </c>
      <c r="BD222" s="25">
        <v>0</v>
      </c>
      <c r="BE222" s="25">
        <v>0</v>
      </c>
      <c r="BF222" s="25">
        <v>0</v>
      </c>
      <c r="BG222" s="25">
        <v>0</v>
      </c>
      <c r="BH222" s="25">
        <v>21001.212</v>
      </c>
      <c r="BI222" s="20">
        <v>0</v>
      </c>
      <c r="BJ222" s="21">
        <v>0</v>
      </c>
      <c r="BK222" s="21">
        <v>21001.212</v>
      </c>
      <c r="BL222" s="22">
        <v>0</v>
      </c>
    </row>
    <row r="223" spans="1:64" ht="15.75" x14ac:dyDescent="0.25">
      <c r="A223" s="16" t="s">
        <v>282</v>
      </c>
      <c r="B223" s="17" t="s">
        <v>283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8"/>
      <c r="R223" s="17"/>
      <c r="S223" s="17"/>
      <c r="T223" s="19">
        <v>400</v>
      </c>
      <c r="U223" s="19">
        <v>0</v>
      </c>
      <c r="V223" s="19">
        <v>0</v>
      </c>
      <c r="W223" s="19">
        <v>400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25">
        <v>400</v>
      </c>
      <c r="AE223" s="25">
        <v>0</v>
      </c>
      <c r="AF223" s="25">
        <v>0</v>
      </c>
      <c r="AG223" s="25">
        <v>400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0</v>
      </c>
      <c r="AW223" s="25">
        <v>0</v>
      </c>
      <c r="AX223" s="25">
        <v>400</v>
      </c>
      <c r="AY223" s="25">
        <v>0</v>
      </c>
      <c r="AZ223" s="25">
        <v>0</v>
      </c>
      <c r="BA223" s="25">
        <v>400</v>
      </c>
      <c r="BB223" s="25">
        <v>0</v>
      </c>
      <c r="BC223" s="25">
        <v>0</v>
      </c>
      <c r="BD223" s="25">
        <v>0</v>
      </c>
      <c r="BE223" s="25">
        <v>0</v>
      </c>
      <c r="BF223" s="25">
        <v>0</v>
      </c>
      <c r="BG223" s="25">
        <v>0</v>
      </c>
      <c r="BH223" s="25">
        <v>400</v>
      </c>
      <c r="BI223" s="20">
        <v>0</v>
      </c>
      <c r="BJ223" s="21">
        <v>0</v>
      </c>
      <c r="BK223" s="21">
        <v>400</v>
      </c>
      <c r="BL223" s="22">
        <v>0</v>
      </c>
    </row>
    <row r="224" spans="1:64" ht="31.5" x14ac:dyDescent="0.25">
      <c r="A224" s="16" t="s">
        <v>58</v>
      </c>
      <c r="B224" s="17" t="s">
        <v>283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8" t="s">
        <v>59</v>
      </c>
      <c r="R224" s="17"/>
      <c r="S224" s="17"/>
      <c r="T224" s="19">
        <v>400</v>
      </c>
      <c r="U224" s="19">
        <v>0</v>
      </c>
      <c r="V224" s="19">
        <v>0</v>
      </c>
      <c r="W224" s="19">
        <v>400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25">
        <v>400</v>
      </c>
      <c r="AE224" s="25">
        <v>0</v>
      </c>
      <c r="AF224" s="25">
        <v>0</v>
      </c>
      <c r="AG224" s="25">
        <v>400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0</v>
      </c>
      <c r="AX224" s="25">
        <v>400</v>
      </c>
      <c r="AY224" s="25">
        <v>0</v>
      </c>
      <c r="AZ224" s="25">
        <v>0</v>
      </c>
      <c r="BA224" s="25">
        <v>400</v>
      </c>
      <c r="BB224" s="25">
        <v>0</v>
      </c>
      <c r="BC224" s="25">
        <v>0</v>
      </c>
      <c r="BD224" s="25">
        <v>0</v>
      </c>
      <c r="BE224" s="25">
        <v>0</v>
      </c>
      <c r="BF224" s="25">
        <v>0</v>
      </c>
      <c r="BG224" s="25">
        <v>0</v>
      </c>
      <c r="BH224" s="25">
        <v>400</v>
      </c>
      <c r="BI224" s="20">
        <v>0</v>
      </c>
      <c r="BJ224" s="21">
        <v>0</v>
      </c>
      <c r="BK224" s="21">
        <v>400</v>
      </c>
      <c r="BL224" s="22">
        <v>0</v>
      </c>
    </row>
    <row r="225" spans="1:64" ht="15.75" x14ac:dyDescent="0.25">
      <c r="A225" s="16" t="s">
        <v>40</v>
      </c>
      <c r="B225" s="17" t="s">
        <v>284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8"/>
      <c r="R225" s="17"/>
      <c r="S225" s="17"/>
      <c r="T225" s="19">
        <v>2000</v>
      </c>
      <c r="U225" s="19">
        <v>0</v>
      </c>
      <c r="V225" s="19">
        <v>0</v>
      </c>
      <c r="W225" s="19">
        <v>2000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25">
        <v>2000</v>
      </c>
      <c r="AE225" s="25">
        <v>0</v>
      </c>
      <c r="AF225" s="25">
        <v>0</v>
      </c>
      <c r="AG225" s="25">
        <v>2000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0</v>
      </c>
      <c r="AZ225" s="25">
        <v>0</v>
      </c>
      <c r="BA225" s="25">
        <v>0</v>
      </c>
      <c r="BB225" s="25">
        <v>0</v>
      </c>
      <c r="BC225" s="25">
        <v>0</v>
      </c>
      <c r="BD225" s="25">
        <v>0</v>
      </c>
      <c r="BE225" s="25">
        <v>0</v>
      </c>
      <c r="BF225" s="25">
        <v>0</v>
      </c>
      <c r="BG225" s="25">
        <v>0</v>
      </c>
      <c r="BH225" s="25">
        <v>0</v>
      </c>
      <c r="BI225" s="20">
        <v>0</v>
      </c>
      <c r="BJ225" s="21">
        <v>0</v>
      </c>
      <c r="BK225" s="21">
        <v>0</v>
      </c>
      <c r="BL225" s="22">
        <v>0</v>
      </c>
    </row>
    <row r="226" spans="1:64" ht="31.5" x14ac:dyDescent="0.25">
      <c r="A226" s="16" t="s">
        <v>46</v>
      </c>
      <c r="B226" s="17" t="s">
        <v>284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8" t="s">
        <v>47</v>
      </c>
      <c r="R226" s="17"/>
      <c r="S226" s="17"/>
      <c r="T226" s="19">
        <v>2000</v>
      </c>
      <c r="U226" s="19">
        <v>0</v>
      </c>
      <c r="V226" s="19">
        <v>0</v>
      </c>
      <c r="W226" s="19">
        <v>2000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25">
        <v>2000</v>
      </c>
      <c r="AE226" s="25">
        <v>0</v>
      </c>
      <c r="AF226" s="25">
        <v>0</v>
      </c>
      <c r="AG226" s="25">
        <v>2000</v>
      </c>
      <c r="AH226" s="25">
        <v>0</v>
      </c>
      <c r="AI226" s="25">
        <v>0</v>
      </c>
      <c r="AJ226" s="25">
        <v>0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0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0</v>
      </c>
      <c r="BB226" s="25">
        <v>0</v>
      </c>
      <c r="BC226" s="25">
        <v>0</v>
      </c>
      <c r="BD226" s="25">
        <v>0</v>
      </c>
      <c r="BE226" s="25">
        <v>0</v>
      </c>
      <c r="BF226" s="25">
        <v>0</v>
      </c>
      <c r="BG226" s="25">
        <v>0</v>
      </c>
      <c r="BH226" s="25">
        <v>0</v>
      </c>
      <c r="BI226" s="20">
        <v>0</v>
      </c>
      <c r="BJ226" s="21">
        <v>0</v>
      </c>
      <c r="BK226" s="21">
        <v>0</v>
      </c>
      <c r="BL226" s="22">
        <v>0</v>
      </c>
    </row>
    <row r="227" spans="1:64" ht="15.75" x14ac:dyDescent="0.25">
      <c r="A227" s="16" t="s">
        <v>285</v>
      </c>
      <c r="B227" s="17" t="s">
        <v>286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8"/>
      <c r="R227" s="17"/>
      <c r="S227" s="17"/>
      <c r="T227" s="19">
        <v>2000</v>
      </c>
      <c r="U227" s="19">
        <v>0</v>
      </c>
      <c r="V227" s="19">
        <v>0</v>
      </c>
      <c r="W227" s="19">
        <v>2000</v>
      </c>
      <c r="X227" s="19">
        <v>0</v>
      </c>
      <c r="Y227" s="19">
        <v>-859.70415000000003</v>
      </c>
      <c r="Z227" s="19">
        <v>0</v>
      </c>
      <c r="AA227" s="19">
        <v>0</v>
      </c>
      <c r="AB227" s="19">
        <v>-859.70415000000003</v>
      </c>
      <c r="AC227" s="19">
        <v>0</v>
      </c>
      <c r="AD227" s="25">
        <v>1140.29585</v>
      </c>
      <c r="AE227" s="25">
        <v>0</v>
      </c>
      <c r="AF227" s="25">
        <v>0</v>
      </c>
      <c r="AG227" s="25">
        <v>1140.29585</v>
      </c>
      <c r="AH227" s="25">
        <v>0</v>
      </c>
      <c r="AI227" s="25">
        <v>0</v>
      </c>
      <c r="AJ227" s="25">
        <v>0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>
        <v>0</v>
      </c>
      <c r="AQ227" s="25">
        <v>0</v>
      </c>
      <c r="AR227" s="25">
        <v>0</v>
      </c>
      <c r="AS227" s="25">
        <v>0</v>
      </c>
      <c r="AT227" s="25">
        <v>0</v>
      </c>
      <c r="AU227" s="25">
        <v>0</v>
      </c>
      <c r="AV227" s="25">
        <v>0</v>
      </c>
      <c r="AW227" s="25">
        <v>0</v>
      </c>
      <c r="AX227" s="25">
        <v>0</v>
      </c>
      <c r="AY227" s="25">
        <v>0</v>
      </c>
      <c r="AZ227" s="25">
        <v>0</v>
      </c>
      <c r="BA227" s="25">
        <v>0</v>
      </c>
      <c r="BB227" s="25">
        <v>0</v>
      </c>
      <c r="BC227" s="25">
        <v>0</v>
      </c>
      <c r="BD227" s="25">
        <v>0</v>
      </c>
      <c r="BE227" s="25">
        <v>0</v>
      </c>
      <c r="BF227" s="25">
        <v>0</v>
      </c>
      <c r="BG227" s="25">
        <v>0</v>
      </c>
      <c r="BH227" s="25">
        <v>0</v>
      </c>
      <c r="BI227" s="20">
        <v>0</v>
      </c>
      <c r="BJ227" s="21">
        <v>0</v>
      </c>
      <c r="BK227" s="21">
        <v>0</v>
      </c>
      <c r="BL227" s="22">
        <v>0</v>
      </c>
    </row>
    <row r="228" spans="1:64" ht="31.5" x14ac:dyDescent="0.25">
      <c r="A228" s="16" t="s">
        <v>42</v>
      </c>
      <c r="B228" s="17" t="s">
        <v>286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8" t="s">
        <v>43</v>
      </c>
      <c r="R228" s="17"/>
      <c r="S228" s="17"/>
      <c r="T228" s="19">
        <v>2000</v>
      </c>
      <c r="U228" s="19">
        <v>0</v>
      </c>
      <c r="V228" s="19">
        <v>0</v>
      </c>
      <c r="W228" s="19">
        <v>2000</v>
      </c>
      <c r="X228" s="19">
        <v>0</v>
      </c>
      <c r="Y228" s="19">
        <v>-859.70415000000003</v>
      </c>
      <c r="Z228" s="19">
        <v>0</v>
      </c>
      <c r="AA228" s="19">
        <v>0</v>
      </c>
      <c r="AB228" s="19">
        <v>-859.70415000000003</v>
      </c>
      <c r="AC228" s="19">
        <v>0</v>
      </c>
      <c r="AD228" s="25">
        <v>1140.29585</v>
      </c>
      <c r="AE228" s="25">
        <v>0</v>
      </c>
      <c r="AF228" s="25">
        <v>0</v>
      </c>
      <c r="AG228" s="25">
        <v>1140.29585</v>
      </c>
      <c r="AH228" s="25">
        <v>0</v>
      </c>
      <c r="AI228" s="25">
        <v>0</v>
      </c>
      <c r="AJ228" s="25">
        <v>0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0</v>
      </c>
      <c r="AQ228" s="25">
        <v>0</v>
      </c>
      <c r="AR228" s="25">
        <v>0</v>
      </c>
      <c r="AS228" s="25">
        <v>0</v>
      </c>
      <c r="AT228" s="25">
        <v>0</v>
      </c>
      <c r="AU228" s="25">
        <v>0</v>
      </c>
      <c r="AV228" s="25">
        <v>0</v>
      </c>
      <c r="AW228" s="25">
        <v>0</v>
      </c>
      <c r="AX228" s="25">
        <v>0</v>
      </c>
      <c r="AY228" s="25">
        <v>0</v>
      </c>
      <c r="AZ228" s="25">
        <v>0</v>
      </c>
      <c r="BA228" s="25">
        <v>0</v>
      </c>
      <c r="BB228" s="25">
        <v>0</v>
      </c>
      <c r="BC228" s="25">
        <v>0</v>
      </c>
      <c r="BD228" s="25">
        <v>0</v>
      </c>
      <c r="BE228" s="25">
        <v>0</v>
      </c>
      <c r="BF228" s="25">
        <v>0</v>
      </c>
      <c r="BG228" s="25">
        <v>0</v>
      </c>
      <c r="BH228" s="25">
        <v>0</v>
      </c>
      <c r="BI228" s="20">
        <v>0</v>
      </c>
      <c r="BJ228" s="21">
        <v>0</v>
      </c>
      <c r="BK228" s="21">
        <v>0</v>
      </c>
      <c r="BL228" s="22">
        <v>0</v>
      </c>
    </row>
    <row r="229" spans="1:64" ht="15.75" x14ac:dyDescent="0.25">
      <c r="A229" s="16" t="s">
        <v>182</v>
      </c>
      <c r="B229" s="17" t="s">
        <v>287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8"/>
      <c r="R229" s="17"/>
      <c r="S229" s="17"/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509</v>
      </c>
      <c r="AJ229" s="25">
        <v>0</v>
      </c>
      <c r="AK229" s="25">
        <v>0</v>
      </c>
      <c r="AL229" s="25">
        <v>509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509</v>
      </c>
      <c r="AT229" s="25">
        <v>0</v>
      </c>
      <c r="AU229" s="25">
        <v>0</v>
      </c>
      <c r="AV229" s="25">
        <v>509</v>
      </c>
      <c r="AW229" s="25">
        <v>0</v>
      </c>
      <c r="AX229" s="25">
        <v>0</v>
      </c>
      <c r="AY229" s="25">
        <v>0</v>
      </c>
      <c r="AZ229" s="25">
        <v>0</v>
      </c>
      <c r="BA229" s="25">
        <v>0</v>
      </c>
      <c r="BB229" s="25">
        <v>0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0">
        <v>0</v>
      </c>
      <c r="BJ229" s="21">
        <v>0</v>
      </c>
      <c r="BK229" s="21">
        <v>0</v>
      </c>
      <c r="BL229" s="22">
        <v>0</v>
      </c>
    </row>
    <row r="230" spans="1:64" ht="15.75" x14ac:dyDescent="0.25">
      <c r="A230" s="16" t="s">
        <v>218</v>
      </c>
      <c r="B230" s="17" t="s">
        <v>288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8"/>
      <c r="R230" s="17"/>
      <c r="S230" s="17"/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509</v>
      </c>
      <c r="AJ230" s="25">
        <v>0</v>
      </c>
      <c r="AK230" s="25">
        <v>0</v>
      </c>
      <c r="AL230" s="25">
        <v>509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509</v>
      </c>
      <c r="AT230" s="25">
        <v>0</v>
      </c>
      <c r="AU230" s="25">
        <v>0</v>
      </c>
      <c r="AV230" s="25">
        <v>509</v>
      </c>
      <c r="AW230" s="25">
        <v>0</v>
      </c>
      <c r="AX230" s="25">
        <v>0</v>
      </c>
      <c r="AY230" s="25">
        <v>0</v>
      </c>
      <c r="AZ230" s="25">
        <v>0</v>
      </c>
      <c r="BA230" s="25">
        <v>0</v>
      </c>
      <c r="BB230" s="25">
        <v>0</v>
      </c>
      <c r="BC230" s="25">
        <v>0</v>
      </c>
      <c r="BD230" s="25">
        <v>0</v>
      </c>
      <c r="BE230" s="25">
        <v>0</v>
      </c>
      <c r="BF230" s="25">
        <v>0</v>
      </c>
      <c r="BG230" s="25">
        <v>0</v>
      </c>
      <c r="BH230" s="25">
        <v>0</v>
      </c>
      <c r="BI230" s="20">
        <v>0</v>
      </c>
      <c r="BJ230" s="21">
        <v>0</v>
      </c>
      <c r="BK230" s="21">
        <v>0</v>
      </c>
      <c r="BL230" s="22">
        <v>0</v>
      </c>
    </row>
    <row r="231" spans="1:64" ht="31.5" x14ac:dyDescent="0.25">
      <c r="A231" s="16" t="s">
        <v>58</v>
      </c>
      <c r="B231" s="17" t="s">
        <v>288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8" t="s">
        <v>59</v>
      </c>
      <c r="R231" s="17"/>
      <c r="S231" s="17"/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509</v>
      </c>
      <c r="AJ231" s="25">
        <v>0</v>
      </c>
      <c r="AK231" s="25">
        <v>0</v>
      </c>
      <c r="AL231" s="25">
        <v>509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5">
        <v>509</v>
      </c>
      <c r="AT231" s="25">
        <v>0</v>
      </c>
      <c r="AU231" s="25">
        <v>0</v>
      </c>
      <c r="AV231" s="25">
        <v>509</v>
      </c>
      <c r="AW231" s="25">
        <v>0</v>
      </c>
      <c r="AX231" s="25">
        <v>0</v>
      </c>
      <c r="AY231" s="25">
        <v>0</v>
      </c>
      <c r="AZ231" s="25">
        <v>0</v>
      </c>
      <c r="BA231" s="25">
        <v>0</v>
      </c>
      <c r="BB231" s="25">
        <v>0</v>
      </c>
      <c r="BC231" s="25">
        <v>0</v>
      </c>
      <c r="BD231" s="25">
        <v>0</v>
      </c>
      <c r="BE231" s="25">
        <v>0</v>
      </c>
      <c r="BF231" s="25">
        <v>0</v>
      </c>
      <c r="BG231" s="25">
        <v>0</v>
      </c>
      <c r="BH231" s="25">
        <v>0</v>
      </c>
      <c r="BI231" s="20">
        <v>0</v>
      </c>
      <c r="BJ231" s="21">
        <v>0</v>
      </c>
      <c r="BK231" s="21">
        <v>0</v>
      </c>
      <c r="BL231" s="22">
        <v>0</v>
      </c>
    </row>
    <row r="232" spans="1:64" ht="31.5" x14ac:dyDescent="0.25">
      <c r="A232" s="16" t="s">
        <v>289</v>
      </c>
      <c r="B232" s="17" t="s">
        <v>290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8"/>
      <c r="R232" s="17"/>
      <c r="S232" s="17"/>
      <c r="T232" s="19">
        <v>750</v>
      </c>
      <c r="U232" s="19">
        <v>0</v>
      </c>
      <c r="V232" s="19">
        <v>0</v>
      </c>
      <c r="W232" s="19">
        <v>750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25">
        <v>750</v>
      </c>
      <c r="AE232" s="25">
        <v>0</v>
      </c>
      <c r="AF232" s="25">
        <v>0</v>
      </c>
      <c r="AG232" s="25">
        <v>750</v>
      </c>
      <c r="AH232" s="25">
        <v>0</v>
      </c>
      <c r="AI232" s="25">
        <v>500</v>
      </c>
      <c r="AJ232" s="25">
        <v>0</v>
      </c>
      <c r="AK232" s="25">
        <v>0</v>
      </c>
      <c r="AL232" s="25">
        <v>500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500</v>
      </c>
      <c r="AT232" s="25">
        <v>0</v>
      </c>
      <c r="AU232" s="25">
        <v>0</v>
      </c>
      <c r="AV232" s="25">
        <v>500</v>
      </c>
      <c r="AW232" s="25">
        <v>0</v>
      </c>
      <c r="AX232" s="25">
        <v>400</v>
      </c>
      <c r="AY232" s="25">
        <v>0</v>
      </c>
      <c r="AZ232" s="25">
        <v>0</v>
      </c>
      <c r="BA232" s="25">
        <v>400</v>
      </c>
      <c r="BB232" s="25">
        <v>0</v>
      </c>
      <c r="BC232" s="25">
        <v>0</v>
      </c>
      <c r="BD232" s="25">
        <v>0</v>
      </c>
      <c r="BE232" s="25">
        <v>0</v>
      </c>
      <c r="BF232" s="25">
        <v>0</v>
      </c>
      <c r="BG232" s="25">
        <v>0</v>
      </c>
      <c r="BH232" s="25">
        <v>400</v>
      </c>
      <c r="BI232" s="20">
        <v>0</v>
      </c>
      <c r="BJ232" s="21">
        <v>0</v>
      </c>
      <c r="BK232" s="21">
        <v>400</v>
      </c>
      <c r="BL232" s="22">
        <v>0</v>
      </c>
    </row>
    <row r="233" spans="1:64" ht="31.5" x14ac:dyDescent="0.25">
      <c r="A233" s="16" t="s">
        <v>58</v>
      </c>
      <c r="B233" s="17" t="s">
        <v>290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8" t="s">
        <v>59</v>
      </c>
      <c r="R233" s="17"/>
      <c r="S233" s="17"/>
      <c r="T233" s="19">
        <v>750</v>
      </c>
      <c r="U233" s="19">
        <v>0</v>
      </c>
      <c r="V233" s="19">
        <v>0</v>
      </c>
      <c r="W233" s="19">
        <v>750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25">
        <v>750</v>
      </c>
      <c r="AE233" s="25">
        <v>0</v>
      </c>
      <c r="AF233" s="25">
        <v>0</v>
      </c>
      <c r="AG233" s="25">
        <v>750</v>
      </c>
      <c r="AH233" s="25">
        <v>0</v>
      </c>
      <c r="AI233" s="25">
        <v>500</v>
      </c>
      <c r="AJ233" s="25">
        <v>0</v>
      </c>
      <c r="AK233" s="25">
        <v>0</v>
      </c>
      <c r="AL233" s="25">
        <v>500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0</v>
      </c>
      <c r="AS233" s="25">
        <v>500</v>
      </c>
      <c r="AT233" s="25">
        <v>0</v>
      </c>
      <c r="AU233" s="25">
        <v>0</v>
      </c>
      <c r="AV233" s="25">
        <v>500</v>
      </c>
      <c r="AW233" s="25">
        <v>0</v>
      </c>
      <c r="AX233" s="25">
        <v>400</v>
      </c>
      <c r="AY233" s="25">
        <v>0</v>
      </c>
      <c r="AZ233" s="25">
        <v>0</v>
      </c>
      <c r="BA233" s="25">
        <v>400</v>
      </c>
      <c r="BB233" s="25">
        <v>0</v>
      </c>
      <c r="BC233" s="25">
        <v>0</v>
      </c>
      <c r="BD233" s="25">
        <v>0</v>
      </c>
      <c r="BE233" s="25">
        <v>0</v>
      </c>
      <c r="BF233" s="25">
        <v>0</v>
      </c>
      <c r="BG233" s="25">
        <v>0</v>
      </c>
      <c r="BH233" s="25">
        <v>400</v>
      </c>
      <c r="BI233" s="20">
        <v>0</v>
      </c>
      <c r="BJ233" s="21">
        <v>0</v>
      </c>
      <c r="BK233" s="21">
        <v>400</v>
      </c>
      <c r="BL233" s="22">
        <v>0</v>
      </c>
    </row>
    <row r="234" spans="1:64" ht="15.75" x14ac:dyDescent="0.25">
      <c r="A234" s="16" t="s">
        <v>94</v>
      </c>
      <c r="B234" s="17" t="s">
        <v>291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8"/>
      <c r="R234" s="17"/>
      <c r="S234" s="17"/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1209.68</v>
      </c>
      <c r="Z234" s="19">
        <v>0</v>
      </c>
      <c r="AA234" s="19">
        <v>0</v>
      </c>
      <c r="AB234" s="19">
        <v>1209.68</v>
      </c>
      <c r="AC234" s="19">
        <v>0</v>
      </c>
      <c r="AD234" s="25">
        <f>1209.68-534.68</f>
        <v>675.00000000000011</v>
      </c>
      <c r="AE234" s="25">
        <v>0</v>
      </c>
      <c r="AF234" s="25">
        <v>0</v>
      </c>
      <c r="AG234" s="25">
        <v>1209.68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4836.7296399999996</v>
      </c>
      <c r="AO234" s="25">
        <v>0</v>
      </c>
      <c r="AP234" s="25">
        <v>3627.5472199999999</v>
      </c>
      <c r="AQ234" s="25">
        <v>1209.1824200000001</v>
      </c>
      <c r="AR234" s="25">
        <v>0</v>
      </c>
      <c r="AS234" s="25">
        <f>4836.72964-4836.72964</f>
        <v>0</v>
      </c>
      <c r="AT234" s="25">
        <v>0</v>
      </c>
      <c r="AU234" s="25">
        <v>3627.5472199999999</v>
      </c>
      <c r="AV234" s="25">
        <v>1209.1824200000001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0</v>
      </c>
      <c r="BC234" s="25">
        <v>0</v>
      </c>
      <c r="BD234" s="25">
        <v>0</v>
      </c>
      <c r="BE234" s="25">
        <v>0</v>
      </c>
      <c r="BF234" s="25">
        <v>0</v>
      </c>
      <c r="BG234" s="25">
        <v>0</v>
      </c>
      <c r="BH234" s="25">
        <v>0</v>
      </c>
      <c r="BI234" s="20">
        <v>0</v>
      </c>
      <c r="BJ234" s="21">
        <v>0</v>
      </c>
      <c r="BK234" s="21">
        <v>0</v>
      </c>
      <c r="BL234" s="22">
        <v>0</v>
      </c>
    </row>
    <row r="235" spans="1:64" ht="31.5" x14ac:dyDescent="0.25">
      <c r="A235" s="16" t="s">
        <v>58</v>
      </c>
      <c r="B235" s="17" t="s">
        <v>291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8" t="s">
        <v>59</v>
      </c>
      <c r="R235" s="17"/>
      <c r="S235" s="17"/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1209.68</v>
      </c>
      <c r="Z235" s="19">
        <v>0</v>
      </c>
      <c r="AA235" s="19">
        <v>0</v>
      </c>
      <c r="AB235" s="19">
        <v>1209.68</v>
      </c>
      <c r="AC235" s="19">
        <v>0</v>
      </c>
      <c r="AD235" s="25">
        <f>1209.68-534.68</f>
        <v>675.00000000000011</v>
      </c>
      <c r="AE235" s="25">
        <v>0</v>
      </c>
      <c r="AF235" s="25">
        <v>0</v>
      </c>
      <c r="AG235" s="25">
        <v>1209.68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4836.7296399999996</v>
      </c>
      <c r="AO235" s="25">
        <v>0</v>
      </c>
      <c r="AP235" s="25">
        <v>3627.5472199999999</v>
      </c>
      <c r="AQ235" s="25">
        <v>1209.1824200000001</v>
      </c>
      <c r="AR235" s="25">
        <v>0</v>
      </c>
      <c r="AS235" s="25">
        <f>4836.72964-4836.72964</f>
        <v>0</v>
      </c>
      <c r="AT235" s="25">
        <v>0</v>
      </c>
      <c r="AU235" s="25">
        <v>3627.5472199999999</v>
      </c>
      <c r="AV235" s="25">
        <v>1209.1824200000001</v>
      </c>
      <c r="AW235" s="25">
        <v>0</v>
      </c>
      <c r="AX235" s="25">
        <v>0</v>
      </c>
      <c r="AY235" s="25">
        <v>0</v>
      </c>
      <c r="AZ235" s="25">
        <v>0</v>
      </c>
      <c r="BA235" s="25">
        <v>0</v>
      </c>
      <c r="BB235" s="25">
        <v>0</v>
      </c>
      <c r="BC235" s="25">
        <v>0</v>
      </c>
      <c r="BD235" s="25">
        <v>0</v>
      </c>
      <c r="BE235" s="25">
        <v>0</v>
      </c>
      <c r="BF235" s="25">
        <v>0</v>
      </c>
      <c r="BG235" s="25">
        <v>0</v>
      </c>
      <c r="BH235" s="25">
        <v>0</v>
      </c>
      <c r="BI235" s="20">
        <v>0</v>
      </c>
      <c r="BJ235" s="21">
        <v>0</v>
      </c>
      <c r="BK235" s="21">
        <v>0</v>
      </c>
      <c r="BL235" s="22">
        <v>0</v>
      </c>
    </row>
    <row r="236" spans="1:64" ht="31.5" x14ac:dyDescent="0.25">
      <c r="A236" s="16" t="s">
        <v>292</v>
      </c>
      <c r="B236" s="17" t="s">
        <v>293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8"/>
      <c r="R236" s="17"/>
      <c r="S236" s="17"/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3600</v>
      </c>
      <c r="AJ236" s="25">
        <v>0</v>
      </c>
      <c r="AK236" s="25">
        <v>0</v>
      </c>
      <c r="AL236" s="25">
        <v>3600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0</v>
      </c>
      <c r="AS236" s="25">
        <v>3600</v>
      </c>
      <c r="AT236" s="25">
        <v>0</v>
      </c>
      <c r="AU236" s="25">
        <v>0</v>
      </c>
      <c r="AV236" s="25">
        <v>3600</v>
      </c>
      <c r="AW236" s="25">
        <v>0</v>
      </c>
      <c r="AX236" s="25">
        <v>0</v>
      </c>
      <c r="AY236" s="25">
        <v>0</v>
      </c>
      <c r="AZ236" s="25">
        <v>0</v>
      </c>
      <c r="BA236" s="25">
        <v>0</v>
      </c>
      <c r="BB236" s="25">
        <v>0</v>
      </c>
      <c r="BC236" s="25">
        <v>0</v>
      </c>
      <c r="BD236" s="25">
        <v>0</v>
      </c>
      <c r="BE236" s="25">
        <v>0</v>
      </c>
      <c r="BF236" s="25">
        <v>0</v>
      </c>
      <c r="BG236" s="25">
        <v>0</v>
      </c>
      <c r="BH236" s="25">
        <v>0</v>
      </c>
      <c r="BI236" s="20">
        <v>0</v>
      </c>
      <c r="BJ236" s="21">
        <v>0</v>
      </c>
      <c r="BK236" s="21">
        <v>0</v>
      </c>
      <c r="BL236" s="22">
        <v>0</v>
      </c>
    </row>
    <row r="237" spans="1:64" ht="31.5" x14ac:dyDescent="0.25">
      <c r="A237" s="16" t="s">
        <v>42</v>
      </c>
      <c r="B237" s="17" t="s">
        <v>293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8" t="s">
        <v>43</v>
      </c>
      <c r="R237" s="17"/>
      <c r="S237" s="17"/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3600</v>
      </c>
      <c r="AJ237" s="25">
        <v>0</v>
      </c>
      <c r="AK237" s="25">
        <v>0</v>
      </c>
      <c r="AL237" s="25">
        <v>3600</v>
      </c>
      <c r="AM237" s="25">
        <v>0</v>
      </c>
      <c r="AN237" s="25">
        <v>0</v>
      </c>
      <c r="AO237" s="25">
        <v>0</v>
      </c>
      <c r="AP237" s="25">
        <v>0</v>
      </c>
      <c r="AQ237" s="25">
        <v>0</v>
      </c>
      <c r="AR237" s="25">
        <v>0</v>
      </c>
      <c r="AS237" s="25">
        <v>3600</v>
      </c>
      <c r="AT237" s="25">
        <v>0</v>
      </c>
      <c r="AU237" s="25">
        <v>0</v>
      </c>
      <c r="AV237" s="25">
        <v>3600</v>
      </c>
      <c r="AW237" s="25">
        <v>0</v>
      </c>
      <c r="AX237" s="25">
        <v>0</v>
      </c>
      <c r="AY237" s="25">
        <v>0</v>
      </c>
      <c r="AZ237" s="25">
        <v>0</v>
      </c>
      <c r="BA237" s="25">
        <v>0</v>
      </c>
      <c r="BB237" s="25">
        <v>0</v>
      </c>
      <c r="BC237" s="25">
        <v>0</v>
      </c>
      <c r="BD237" s="25">
        <v>0</v>
      </c>
      <c r="BE237" s="25">
        <v>0</v>
      </c>
      <c r="BF237" s="25">
        <v>0</v>
      </c>
      <c r="BG237" s="25">
        <v>0</v>
      </c>
      <c r="BH237" s="25">
        <v>0</v>
      </c>
      <c r="BI237" s="20">
        <v>0</v>
      </c>
      <c r="BJ237" s="21">
        <v>0</v>
      </c>
      <c r="BK237" s="21">
        <v>0</v>
      </c>
      <c r="BL237" s="22">
        <v>0</v>
      </c>
    </row>
    <row r="238" spans="1:64" ht="31.5" x14ac:dyDescent="0.25">
      <c r="A238" s="16" t="s">
        <v>294</v>
      </c>
      <c r="B238" s="17" t="s">
        <v>295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8"/>
      <c r="R238" s="17"/>
      <c r="S238" s="17"/>
      <c r="T238" s="19">
        <v>230</v>
      </c>
      <c r="U238" s="19">
        <v>0</v>
      </c>
      <c r="V238" s="19">
        <v>0</v>
      </c>
      <c r="W238" s="19">
        <v>230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25">
        <v>230</v>
      </c>
      <c r="AE238" s="25">
        <v>0</v>
      </c>
      <c r="AF238" s="25">
        <v>0</v>
      </c>
      <c r="AG238" s="25">
        <v>230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5">
        <v>0</v>
      </c>
      <c r="AT238" s="25">
        <v>0</v>
      </c>
      <c r="AU238" s="25">
        <v>0</v>
      </c>
      <c r="AV238" s="25">
        <v>0</v>
      </c>
      <c r="AW238" s="25">
        <v>0</v>
      </c>
      <c r="AX238" s="25">
        <v>230</v>
      </c>
      <c r="AY238" s="25">
        <v>0</v>
      </c>
      <c r="AZ238" s="25">
        <v>0</v>
      </c>
      <c r="BA238" s="25">
        <v>230</v>
      </c>
      <c r="BB238" s="25">
        <v>0</v>
      </c>
      <c r="BC238" s="25">
        <v>0</v>
      </c>
      <c r="BD238" s="25">
        <v>0</v>
      </c>
      <c r="BE238" s="25">
        <v>0</v>
      </c>
      <c r="BF238" s="25">
        <v>0</v>
      </c>
      <c r="BG238" s="25">
        <v>0</v>
      </c>
      <c r="BH238" s="25">
        <v>230</v>
      </c>
      <c r="BI238" s="20">
        <v>0</v>
      </c>
      <c r="BJ238" s="21">
        <v>0</v>
      </c>
      <c r="BK238" s="21">
        <v>230</v>
      </c>
      <c r="BL238" s="22">
        <v>0</v>
      </c>
    </row>
    <row r="239" spans="1:64" ht="31.5" x14ac:dyDescent="0.25">
      <c r="A239" s="16" t="s">
        <v>296</v>
      </c>
      <c r="B239" s="17" t="s">
        <v>297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8"/>
      <c r="R239" s="17"/>
      <c r="S239" s="17"/>
      <c r="T239" s="19">
        <v>230</v>
      </c>
      <c r="U239" s="19">
        <v>0</v>
      </c>
      <c r="V239" s="19">
        <v>0</v>
      </c>
      <c r="W239" s="19">
        <v>230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25">
        <v>230</v>
      </c>
      <c r="AE239" s="25">
        <v>0</v>
      </c>
      <c r="AF239" s="25">
        <v>0</v>
      </c>
      <c r="AG239" s="25">
        <v>230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0</v>
      </c>
      <c r="AQ239" s="25">
        <v>0</v>
      </c>
      <c r="AR239" s="25">
        <v>0</v>
      </c>
      <c r="AS239" s="25">
        <v>0</v>
      </c>
      <c r="AT239" s="25">
        <v>0</v>
      </c>
      <c r="AU239" s="25">
        <v>0</v>
      </c>
      <c r="AV239" s="25">
        <v>0</v>
      </c>
      <c r="AW239" s="25">
        <v>0</v>
      </c>
      <c r="AX239" s="25">
        <v>230</v>
      </c>
      <c r="AY239" s="25">
        <v>0</v>
      </c>
      <c r="AZ239" s="25">
        <v>0</v>
      </c>
      <c r="BA239" s="25">
        <v>230</v>
      </c>
      <c r="BB239" s="25">
        <v>0</v>
      </c>
      <c r="BC239" s="25">
        <v>0</v>
      </c>
      <c r="BD239" s="25">
        <v>0</v>
      </c>
      <c r="BE239" s="25">
        <v>0</v>
      </c>
      <c r="BF239" s="25">
        <v>0</v>
      </c>
      <c r="BG239" s="25">
        <v>0</v>
      </c>
      <c r="BH239" s="25">
        <v>230</v>
      </c>
      <c r="BI239" s="20">
        <v>0</v>
      </c>
      <c r="BJ239" s="21">
        <v>0</v>
      </c>
      <c r="BK239" s="21">
        <v>230</v>
      </c>
      <c r="BL239" s="22">
        <v>0</v>
      </c>
    </row>
    <row r="240" spans="1:64" ht="31.5" x14ac:dyDescent="0.25">
      <c r="A240" s="16" t="s">
        <v>298</v>
      </c>
      <c r="B240" s="17" t="s">
        <v>299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8"/>
      <c r="R240" s="17"/>
      <c r="S240" s="17"/>
      <c r="T240" s="19">
        <v>230</v>
      </c>
      <c r="U240" s="19">
        <v>0</v>
      </c>
      <c r="V240" s="19">
        <v>0</v>
      </c>
      <c r="W240" s="19">
        <v>230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25">
        <v>230</v>
      </c>
      <c r="AE240" s="25">
        <v>0</v>
      </c>
      <c r="AF240" s="25">
        <v>0</v>
      </c>
      <c r="AG240" s="25">
        <v>230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0</v>
      </c>
      <c r="AQ240" s="25">
        <v>0</v>
      </c>
      <c r="AR240" s="25">
        <v>0</v>
      </c>
      <c r="AS240" s="25">
        <v>0</v>
      </c>
      <c r="AT240" s="25">
        <v>0</v>
      </c>
      <c r="AU240" s="25">
        <v>0</v>
      </c>
      <c r="AV240" s="25">
        <v>0</v>
      </c>
      <c r="AW240" s="25">
        <v>0</v>
      </c>
      <c r="AX240" s="25">
        <v>230</v>
      </c>
      <c r="AY240" s="25">
        <v>0</v>
      </c>
      <c r="AZ240" s="25">
        <v>0</v>
      </c>
      <c r="BA240" s="25">
        <v>230</v>
      </c>
      <c r="BB240" s="25">
        <v>0</v>
      </c>
      <c r="BC240" s="25">
        <v>0</v>
      </c>
      <c r="BD240" s="25">
        <v>0</v>
      </c>
      <c r="BE240" s="25">
        <v>0</v>
      </c>
      <c r="BF240" s="25">
        <v>0</v>
      </c>
      <c r="BG240" s="25">
        <v>0</v>
      </c>
      <c r="BH240" s="25">
        <v>230</v>
      </c>
      <c r="BI240" s="20">
        <v>0</v>
      </c>
      <c r="BJ240" s="21">
        <v>0</v>
      </c>
      <c r="BK240" s="21">
        <v>230</v>
      </c>
      <c r="BL240" s="22">
        <v>0</v>
      </c>
    </row>
    <row r="241" spans="1:64" ht="31.5" x14ac:dyDescent="0.25">
      <c r="A241" s="16" t="s">
        <v>58</v>
      </c>
      <c r="B241" s="17" t="s">
        <v>299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8" t="s">
        <v>59</v>
      </c>
      <c r="R241" s="17"/>
      <c r="S241" s="17"/>
      <c r="T241" s="19">
        <v>230</v>
      </c>
      <c r="U241" s="19">
        <v>0</v>
      </c>
      <c r="V241" s="19">
        <v>0</v>
      </c>
      <c r="W241" s="19">
        <v>230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25">
        <v>230</v>
      </c>
      <c r="AE241" s="25">
        <v>0</v>
      </c>
      <c r="AF241" s="25">
        <v>0</v>
      </c>
      <c r="AG241" s="25">
        <v>230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Q241" s="25">
        <v>0</v>
      </c>
      <c r="AR241" s="25">
        <v>0</v>
      </c>
      <c r="AS241" s="25">
        <v>0</v>
      </c>
      <c r="AT241" s="25">
        <v>0</v>
      </c>
      <c r="AU241" s="25">
        <v>0</v>
      </c>
      <c r="AV241" s="25">
        <v>0</v>
      </c>
      <c r="AW241" s="25">
        <v>0</v>
      </c>
      <c r="AX241" s="25">
        <v>230</v>
      </c>
      <c r="AY241" s="25">
        <v>0</v>
      </c>
      <c r="AZ241" s="25">
        <v>0</v>
      </c>
      <c r="BA241" s="25">
        <v>230</v>
      </c>
      <c r="BB241" s="25">
        <v>0</v>
      </c>
      <c r="BC241" s="25">
        <v>0</v>
      </c>
      <c r="BD241" s="25">
        <v>0</v>
      </c>
      <c r="BE241" s="25">
        <v>0</v>
      </c>
      <c r="BF241" s="25">
        <v>0</v>
      </c>
      <c r="BG241" s="25">
        <v>0</v>
      </c>
      <c r="BH241" s="25">
        <v>230</v>
      </c>
      <c r="BI241" s="20">
        <v>0</v>
      </c>
      <c r="BJ241" s="21">
        <v>0</v>
      </c>
      <c r="BK241" s="21">
        <v>230</v>
      </c>
      <c r="BL241" s="22">
        <v>0</v>
      </c>
    </row>
    <row r="242" spans="1:64" ht="31.5" x14ac:dyDescent="0.25">
      <c r="A242" s="16" t="s">
        <v>300</v>
      </c>
      <c r="B242" s="17" t="s">
        <v>301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8"/>
      <c r="R242" s="17"/>
      <c r="S242" s="17"/>
      <c r="T242" s="19">
        <v>330</v>
      </c>
      <c r="U242" s="19">
        <v>0</v>
      </c>
      <c r="V242" s="19">
        <v>0</v>
      </c>
      <c r="W242" s="19">
        <v>330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25">
        <v>330</v>
      </c>
      <c r="AE242" s="25">
        <v>0</v>
      </c>
      <c r="AF242" s="25">
        <v>0</v>
      </c>
      <c r="AG242" s="25">
        <v>330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5">
        <v>0</v>
      </c>
      <c r="AT242" s="25">
        <v>0</v>
      </c>
      <c r="AU242" s="25">
        <v>0</v>
      </c>
      <c r="AV242" s="25">
        <v>0</v>
      </c>
      <c r="AW242" s="25">
        <v>0</v>
      </c>
      <c r="AX242" s="25">
        <v>330</v>
      </c>
      <c r="AY242" s="25">
        <v>0</v>
      </c>
      <c r="AZ242" s="25">
        <v>0</v>
      </c>
      <c r="BA242" s="25">
        <v>330</v>
      </c>
      <c r="BB242" s="25">
        <v>0</v>
      </c>
      <c r="BC242" s="25">
        <v>0</v>
      </c>
      <c r="BD242" s="25">
        <v>0</v>
      </c>
      <c r="BE242" s="25">
        <v>0</v>
      </c>
      <c r="BF242" s="25">
        <v>0</v>
      </c>
      <c r="BG242" s="25">
        <v>0</v>
      </c>
      <c r="BH242" s="25">
        <v>330</v>
      </c>
      <c r="BI242" s="20">
        <v>0</v>
      </c>
      <c r="BJ242" s="21">
        <v>0</v>
      </c>
      <c r="BK242" s="21">
        <v>330</v>
      </c>
      <c r="BL242" s="22">
        <v>0</v>
      </c>
    </row>
    <row r="243" spans="1:64" ht="31.5" x14ac:dyDescent="0.25">
      <c r="A243" s="16" t="s">
        <v>302</v>
      </c>
      <c r="B243" s="17" t="s">
        <v>303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8"/>
      <c r="R243" s="17"/>
      <c r="S243" s="17"/>
      <c r="T243" s="19">
        <v>330</v>
      </c>
      <c r="U243" s="19">
        <v>0</v>
      </c>
      <c r="V243" s="19">
        <v>0</v>
      </c>
      <c r="W243" s="19">
        <v>330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25">
        <v>330</v>
      </c>
      <c r="AE243" s="25">
        <v>0</v>
      </c>
      <c r="AF243" s="25">
        <v>0</v>
      </c>
      <c r="AG243" s="25">
        <v>330</v>
      </c>
      <c r="AH243" s="25">
        <v>0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Q243" s="25">
        <v>0</v>
      </c>
      <c r="AR243" s="25">
        <v>0</v>
      </c>
      <c r="AS243" s="25">
        <v>0</v>
      </c>
      <c r="AT243" s="25">
        <v>0</v>
      </c>
      <c r="AU243" s="25">
        <v>0</v>
      </c>
      <c r="AV243" s="25">
        <v>0</v>
      </c>
      <c r="AW243" s="25">
        <v>0</v>
      </c>
      <c r="AX243" s="25">
        <v>330</v>
      </c>
      <c r="AY243" s="25">
        <v>0</v>
      </c>
      <c r="AZ243" s="25">
        <v>0</v>
      </c>
      <c r="BA243" s="25">
        <v>330</v>
      </c>
      <c r="BB243" s="25">
        <v>0</v>
      </c>
      <c r="BC243" s="25">
        <v>0</v>
      </c>
      <c r="BD243" s="25">
        <v>0</v>
      </c>
      <c r="BE243" s="25">
        <v>0</v>
      </c>
      <c r="BF243" s="25">
        <v>0</v>
      </c>
      <c r="BG243" s="25">
        <v>0</v>
      </c>
      <c r="BH243" s="25">
        <v>330</v>
      </c>
      <c r="BI243" s="20">
        <v>0</v>
      </c>
      <c r="BJ243" s="21">
        <v>0</v>
      </c>
      <c r="BK243" s="21">
        <v>330</v>
      </c>
      <c r="BL243" s="22">
        <v>0</v>
      </c>
    </row>
    <row r="244" spans="1:64" ht="31.5" x14ac:dyDescent="0.25">
      <c r="A244" s="16" t="s">
        <v>304</v>
      </c>
      <c r="B244" s="17" t="s">
        <v>305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8"/>
      <c r="R244" s="17"/>
      <c r="S244" s="17"/>
      <c r="T244" s="19">
        <v>80</v>
      </c>
      <c r="U244" s="19">
        <v>0</v>
      </c>
      <c r="V244" s="19">
        <v>0</v>
      </c>
      <c r="W244" s="19">
        <v>80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25">
        <v>80</v>
      </c>
      <c r="AE244" s="25">
        <v>0</v>
      </c>
      <c r="AF244" s="25">
        <v>0</v>
      </c>
      <c r="AG244" s="25">
        <v>80</v>
      </c>
      <c r="AH244" s="25">
        <v>0</v>
      </c>
      <c r="AI244" s="25">
        <v>0</v>
      </c>
      <c r="AJ244" s="25">
        <v>0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Q244" s="25">
        <v>0</v>
      </c>
      <c r="AR244" s="25">
        <v>0</v>
      </c>
      <c r="AS244" s="25">
        <v>0</v>
      </c>
      <c r="AT244" s="25">
        <v>0</v>
      </c>
      <c r="AU244" s="25">
        <v>0</v>
      </c>
      <c r="AV244" s="25">
        <v>0</v>
      </c>
      <c r="AW244" s="25">
        <v>0</v>
      </c>
      <c r="AX244" s="25">
        <v>80</v>
      </c>
      <c r="AY244" s="25">
        <v>0</v>
      </c>
      <c r="AZ244" s="25">
        <v>0</v>
      </c>
      <c r="BA244" s="25">
        <v>80</v>
      </c>
      <c r="BB244" s="25">
        <v>0</v>
      </c>
      <c r="BC244" s="25">
        <v>0</v>
      </c>
      <c r="BD244" s="25">
        <v>0</v>
      </c>
      <c r="BE244" s="25">
        <v>0</v>
      </c>
      <c r="BF244" s="25">
        <v>0</v>
      </c>
      <c r="BG244" s="25">
        <v>0</v>
      </c>
      <c r="BH244" s="25">
        <v>80</v>
      </c>
      <c r="BI244" s="20">
        <v>0</v>
      </c>
      <c r="BJ244" s="21">
        <v>0</v>
      </c>
      <c r="BK244" s="21">
        <v>80</v>
      </c>
      <c r="BL244" s="22">
        <v>0</v>
      </c>
    </row>
    <row r="245" spans="1:64" ht="31.5" x14ac:dyDescent="0.25">
      <c r="A245" s="16" t="s">
        <v>42</v>
      </c>
      <c r="B245" s="17" t="s">
        <v>305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8" t="s">
        <v>43</v>
      </c>
      <c r="R245" s="17"/>
      <c r="S245" s="17"/>
      <c r="T245" s="19">
        <v>80</v>
      </c>
      <c r="U245" s="19">
        <v>0</v>
      </c>
      <c r="V245" s="19">
        <v>0</v>
      </c>
      <c r="W245" s="19">
        <v>80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25">
        <v>80</v>
      </c>
      <c r="AE245" s="25">
        <v>0</v>
      </c>
      <c r="AF245" s="25">
        <v>0</v>
      </c>
      <c r="AG245" s="25">
        <v>80</v>
      </c>
      <c r="AH245" s="25">
        <v>0</v>
      </c>
      <c r="AI245" s="25">
        <v>0</v>
      </c>
      <c r="AJ245" s="25">
        <v>0</v>
      </c>
      <c r="AK245" s="25">
        <v>0</v>
      </c>
      <c r="AL245" s="25">
        <v>0</v>
      </c>
      <c r="AM245" s="25">
        <v>0</v>
      </c>
      <c r="AN245" s="25">
        <v>0</v>
      </c>
      <c r="AO245" s="25">
        <v>0</v>
      </c>
      <c r="AP245" s="25">
        <v>0</v>
      </c>
      <c r="AQ245" s="25">
        <v>0</v>
      </c>
      <c r="AR245" s="25">
        <v>0</v>
      </c>
      <c r="AS245" s="25">
        <v>0</v>
      </c>
      <c r="AT245" s="25">
        <v>0</v>
      </c>
      <c r="AU245" s="25">
        <v>0</v>
      </c>
      <c r="AV245" s="25">
        <v>0</v>
      </c>
      <c r="AW245" s="25">
        <v>0</v>
      </c>
      <c r="AX245" s="25">
        <v>80</v>
      </c>
      <c r="AY245" s="25">
        <v>0</v>
      </c>
      <c r="AZ245" s="25">
        <v>0</v>
      </c>
      <c r="BA245" s="25">
        <v>80</v>
      </c>
      <c r="BB245" s="25">
        <v>0</v>
      </c>
      <c r="BC245" s="25">
        <v>0</v>
      </c>
      <c r="BD245" s="25">
        <v>0</v>
      </c>
      <c r="BE245" s="25">
        <v>0</v>
      </c>
      <c r="BF245" s="25">
        <v>0</v>
      </c>
      <c r="BG245" s="25">
        <v>0</v>
      </c>
      <c r="BH245" s="25">
        <v>80</v>
      </c>
      <c r="BI245" s="20">
        <v>0</v>
      </c>
      <c r="BJ245" s="21">
        <v>0</v>
      </c>
      <c r="BK245" s="21">
        <v>80</v>
      </c>
      <c r="BL245" s="22">
        <v>0</v>
      </c>
    </row>
    <row r="246" spans="1:64" ht="31.5" x14ac:dyDescent="0.25">
      <c r="A246" s="16" t="s">
        <v>306</v>
      </c>
      <c r="B246" s="17" t="s">
        <v>307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8"/>
      <c r="R246" s="17"/>
      <c r="S246" s="17"/>
      <c r="T246" s="19">
        <v>250</v>
      </c>
      <c r="U246" s="19">
        <v>0</v>
      </c>
      <c r="V246" s="19">
        <v>0</v>
      </c>
      <c r="W246" s="19">
        <v>250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25">
        <v>250</v>
      </c>
      <c r="AE246" s="25">
        <v>0</v>
      </c>
      <c r="AF246" s="25">
        <v>0</v>
      </c>
      <c r="AG246" s="25">
        <v>250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5">
        <v>0</v>
      </c>
      <c r="AT246" s="25">
        <v>0</v>
      </c>
      <c r="AU246" s="25">
        <v>0</v>
      </c>
      <c r="AV246" s="25">
        <v>0</v>
      </c>
      <c r="AW246" s="25">
        <v>0</v>
      </c>
      <c r="AX246" s="25">
        <v>250</v>
      </c>
      <c r="AY246" s="25">
        <v>0</v>
      </c>
      <c r="AZ246" s="25">
        <v>0</v>
      </c>
      <c r="BA246" s="25">
        <v>250</v>
      </c>
      <c r="BB246" s="25">
        <v>0</v>
      </c>
      <c r="BC246" s="25">
        <v>0</v>
      </c>
      <c r="BD246" s="25">
        <v>0</v>
      </c>
      <c r="BE246" s="25">
        <v>0</v>
      </c>
      <c r="BF246" s="25">
        <v>0</v>
      </c>
      <c r="BG246" s="25">
        <v>0</v>
      </c>
      <c r="BH246" s="25">
        <v>250</v>
      </c>
      <c r="BI246" s="20">
        <v>0</v>
      </c>
      <c r="BJ246" s="21">
        <v>0</v>
      </c>
      <c r="BK246" s="21">
        <v>250</v>
      </c>
      <c r="BL246" s="22">
        <v>0</v>
      </c>
    </row>
    <row r="247" spans="1:64" ht="31.5" x14ac:dyDescent="0.25">
      <c r="A247" s="16" t="s">
        <v>42</v>
      </c>
      <c r="B247" s="17" t="s">
        <v>307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8" t="s">
        <v>43</v>
      </c>
      <c r="R247" s="17"/>
      <c r="S247" s="17"/>
      <c r="T247" s="19">
        <v>250</v>
      </c>
      <c r="U247" s="19">
        <v>0</v>
      </c>
      <c r="V247" s="19">
        <v>0</v>
      </c>
      <c r="W247" s="19">
        <v>250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25">
        <v>250</v>
      </c>
      <c r="AE247" s="25">
        <v>0</v>
      </c>
      <c r="AF247" s="25">
        <v>0</v>
      </c>
      <c r="AG247" s="25">
        <v>250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5">
        <v>0</v>
      </c>
      <c r="AT247" s="25">
        <v>0</v>
      </c>
      <c r="AU247" s="25">
        <v>0</v>
      </c>
      <c r="AV247" s="25">
        <v>0</v>
      </c>
      <c r="AW247" s="25">
        <v>0</v>
      </c>
      <c r="AX247" s="25">
        <v>250</v>
      </c>
      <c r="AY247" s="25">
        <v>0</v>
      </c>
      <c r="AZ247" s="25">
        <v>0</v>
      </c>
      <c r="BA247" s="25">
        <v>250</v>
      </c>
      <c r="BB247" s="25">
        <v>0</v>
      </c>
      <c r="BC247" s="25">
        <v>0</v>
      </c>
      <c r="BD247" s="25">
        <v>0</v>
      </c>
      <c r="BE247" s="25">
        <v>0</v>
      </c>
      <c r="BF247" s="25">
        <v>0</v>
      </c>
      <c r="BG247" s="25">
        <v>0</v>
      </c>
      <c r="BH247" s="25">
        <v>250</v>
      </c>
      <c r="BI247" s="20">
        <v>0</v>
      </c>
      <c r="BJ247" s="21">
        <v>0</v>
      </c>
      <c r="BK247" s="21">
        <v>250</v>
      </c>
      <c r="BL247" s="22">
        <v>0</v>
      </c>
    </row>
    <row r="248" spans="1:64" ht="15.75" x14ac:dyDescent="0.25">
      <c r="A248" s="16" t="s">
        <v>308</v>
      </c>
      <c r="B248" s="17" t="s">
        <v>309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8"/>
      <c r="R248" s="17"/>
      <c r="S248" s="17"/>
      <c r="T248" s="19">
        <v>3324.1930000000002</v>
      </c>
      <c r="U248" s="19">
        <v>0</v>
      </c>
      <c r="V248" s="19">
        <v>0</v>
      </c>
      <c r="W248" s="19">
        <v>3324.1930000000002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25">
        <v>3324.1930000000002</v>
      </c>
      <c r="AE248" s="25">
        <v>0</v>
      </c>
      <c r="AF248" s="25">
        <v>0</v>
      </c>
      <c r="AG248" s="25">
        <v>3324.1930000000002</v>
      </c>
      <c r="AH248" s="25">
        <v>0</v>
      </c>
      <c r="AI248" s="25">
        <v>1324.192</v>
      </c>
      <c r="AJ248" s="25">
        <v>0</v>
      </c>
      <c r="AK248" s="25">
        <v>0</v>
      </c>
      <c r="AL248" s="25">
        <v>1324.192</v>
      </c>
      <c r="AM248" s="25">
        <v>0</v>
      </c>
      <c r="AN248" s="25">
        <v>0</v>
      </c>
      <c r="AO248" s="25">
        <v>0</v>
      </c>
      <c r="AP248" s="25">
        <v>0</v>
      </c>
      <c r="AQ248" s="25">
        <v>0</v>
      </c>
      <c r="AR248" s="25">
        <v>0</v>
      </c>
      <c r="AS248" s="25">
        <v>1324.192</v>
      </c>
      <c r="AT248" s="25">
        <v>0</v>
      </c>
      <c r="AU248" s="25">
        <v>0</v>
      </c>
      <c r="AV248" s="25">
        <v>1324.192</v>
      </c>
      <c r="AW248" s="25">
        <v>0</v>
      </c>
      <c r="AX248" s="25">
        <v>3327.194</v>
      </c>
      <c r="AY248" s="25">
        <v>0</v>
      </c>
      <c r="AZ248" s="25">
        <v>0</v>
      </c>
      <c r="BA248" s="25">
        <v>3327.194</v>
      </c>
      <c r="BB248" s="25">
        <v>0</v>
      </c>
      <c r="BC248" s="25">
        <v>0</v>
      </c>
      <c r="BD248" s="25">
        <v>0</v>
      </c>
      <c r="BE248" s="25">
        <v>0</v>
      </c>
      <c r="BF248" s="25">
        <v>0</v>
      </c>
      <c r="BG248" s="25">
        <v>0</v>
      </c>
      <c r="BH248" s="25">
        <v>3327.194</v>
      </c>
      <c r="BI248" s="20">
        <v>0</v>
      </c>
      <c r="BJ248" s="21">
        <v>0</v>
      </c>
      <c r="BK248" s="21">
        <v>3327.194</v>
      </c>
      <c r="BL248" s="22">
        <v>0</v>
      </c>
    </row>
    <row r="249" spans="1:64" ht="31.5" x14ac:dyDescent="0.25">
      <c r="A249" s="16" t="s">
        <v>310</v>
      </c>
      <c r="B249" s="17" t="s">
        <v>311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8"/>
      <c r="R249" s="17"/>
      <c r="S249" s="17"/>
      <c r="T249" s="19">
        <v>3324.1930000000002</v>
      </c>
      <c r="U249" s="19">
        <v>0</v>
      </c>
      <c r="V249" s="19">
        <v>0</v>
      </c>
      <c r="W249" s="19">
        <v>3324.1930000000002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25">
        <v>3324.1930000000002</v>
      </c>
      <c r="AE249" s="25">
        <v>0</v>
      </c>
      <c r="AF249" s="25">
        <v>0</v>
      </c>
      <c r="AG249" s="25">
        <v>3324.1930000000002</v>
      </c>
      <c r="AH249" s="25">
        <v>0</v>
      </c>
      <c r="AI249" s="25">
        <v>1324.192</v>
      </c>
      <c r="AJ249" s="25">
        <v>0</v>
      </c>
      <c r="AK249" s="25">
        <v>0</v>
      </c>
      <c r="AL249" s="25">
        <v>1324.192</v>
      </c>
      <c r="AM249" s="25">
        <v>0</v>
      </c>
      <c r="AN249" s="25">
        <v>0</v>
      </c>
      <c r="AO249" s="25">
        <v>0</v>
      </c>
      <c r="AP249" s="25">
        <v>0</v>
      </c>
      <c r="AQ249" s="25">
        <v>0</v>
      </c>
      <c r="AR249" s="25">
        <v>0</v>
      </c>
      <c r="AS249" s="25">
        <v>1324.192</v>
      </c>
      <c r="AT249" s="25">
        <v>0</v>
      </c>
      <c r="AU249" s="25">
        <v>0</v>
      </c>
      <c r="AV249" s="25">
        <v>1324.192</v>
      </c>
      <c r="AW249" s="25">
        <v>0</v>
      </c>
      <c r="AX249" s="25">
        <v>3327.194</v>
      </c>
      <c r="AY249" s="25">
        <v>0</v>
      </c>
      <c r="AZ249" s="25">
        <v>0</v>
      </c>
      <c r="BA249" s="25">
        <v>3327.194</v>
      </c>
      <c r="BB249" s="25">
        <v>0</v>
      </c>
      <c r="BC249" s="25">
        <v>0</v>
      </c>
      <c r="BD249" s="25">
        <v>0</v>
      </c>
      <c r="BE249" s="25">
        <v>0</v>
      </c>
      <c r="BF249" s="25">
        <v>0</v>
      </c>
      <c r="BG249" s="25">
        <v>0</v>
      </c>
      <c r="BH249" s="25">
        <v>3327.194</v>
      </c>
      <c r="BI249" s="20">
        <v>0</v>
      </c>
      <c r="BJ249" s="21">
        <v>0</v>
      </c>
      <c r="BK249" s="21">
        <v>3327.194</v>
      </c>
      <c r="BL249" s="22">
        <v>0</v>
      </c>
    </row>
    <row r="250" spans="1:64" ht="15.75" x14ac:dyDescent="0.25">
      <c r="A250" s="16" t="s">
        <v>88</v>
      </c>
      <c r="B250" s="17" t="s">
        <v>312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8"/>
      <c r="R250" s="17"/>
      <c r="S250" s="17"/>
      <c r="T250" s="19">
        <v>3324.1930000000002</v>
      </c>
      <c r="U250" s="19">
        <v>0</v>
      </c>
      <c r="V250" s="19">
        <v>0</v>
      </c>
      <c r="W250" s="19">
        <v>3324.1930000000002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25">
        <v>3324.1930000000002</v>
      </c>
      <c r="AE250" s="25">
        <v>0</v>
      </c>
      <c r="AF250" s="25">
        <v>0</v>
      </c>
      <c r="AG250" s="25">
        <v>3324.1930000000002</v>
      </c>
      <c r="AH250" s="25">
        <v>0</v>
      </c>
      <c r="AI250" s="25">
        <v>1324.192</v>
      </c>
      <c r="AJ250" s="25">
        <v>0</v>
      </c>
      <c r="AK250" s="25">
        <v>0</v>
      </c>
      <c r="AL250" s="25">
        <v>1324.192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1324.192</v>
      </c>
      <c r="AT250" s="25">
        <v>0</v>
      </c>
      <c r="AU250" s="25">
        <v>0</v>
      </c>
      <c r="AV250" s="25">
        <v>1324.192</v>
      </c>
      <c r="AW250" s="25">
        <v>0</v>
      </c>
      <c r="AX250" s="25">
        <v>3327.194</v>
      </c>
      <c r="AY250" s="25">
        <v>0</v>
      </c>
      <c r="AZ250" s="25">
        <v>0</v>
      </c>
      <c r="BA250" s="25">
        <v>3327.194</v>
      </c>
      <c r="BB250" s="25">
        <v>0</v>
      </c>
      <c r="BC250" s="25">
        <v>0</v>
      </c>
      <c r="BD250" s="25">
        <v>0</v>
      </c>
      <c r="BE250" s="25">
        <v>0</v>
      </c>
      <c r="BF250" s="25">
        <v>0</v>
      </c>
      <c r="BG250" s="25">
        <v>0</v>
      </c>
      <c r="BH250" s="25">
        <v>3327.194</v>
      </c>
      <c r="BI250" s="20">
        <v>0</v>
      </c>
      <c r="BJ250" s="21">
        <v>0</v>
      </c>
      <c r="BK250" s="21">
        <v>3327.194</v>
      </c>
      <c r="BL250" s="22">
        <v>0</v>
      </c>
    </row>
    <row r="251" spans="1:64" ht="47.25" x14ac:dyDescent="0.25">
      <c r="A251" s="16" t="s">
        <v>90</v>
      </c>
      <c r="B251" s="17" t="s">
        <v>312</v>
      </c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8" t="s">
        <v>91</v>
      </c>
      <c r="R251" s="17"/>
      <c r="S251" s="17"/>
      <c r="T251" s="19">
        <v>2753.1729999999998</v>
      </c>
      <c r="U251" s="19">
        <v>0</v>
      </c>
      <c r="V251" s="19">
        <v>0</v>
      </c>
      <c r="W251" s="19">
        <v>2753.1729999999998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25">
        <v>2753.1729999999998</v>
      </c>
      <c r="AE251" s="25">
        <v>0</v>
      </c>
      <c r="AF251" s="25">
        <v>0</v>
      </c>
      <c r="AG251" s="25">
        <v>2753.1729999999998</v>
      </c>
      <c r="AH251" s="25">
        <v>0</v>
      </c>
      <c r="AI251" s="25">
        <v>753.17200000000003</v>
      </c>
      <c r="AJ251" s="25">
        <v>0</v>
      </c>
      <c r="AK251" s="25">
        <v>0</v>
      </c>
      <c r="AL251" s="25">
        <v>753.17200000000003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5">
        <v>753.17200000000003</v>
      </c>
      <c r="AT251" s="25">
        <v>0</v>
      </c>
      <c r="AU251" s="25">
        <v>0</v>
      </c>
      <c r="AV251" s="25">
        <v>753.17200000000003</v>
      </c>
      <c r="AW251" s="25">
        <v>0</v>
      </c>
      <c r="AX251" s="25">
        <v>2753.172</v>
      </c>
      <c r="AY251" s="25">
        <v>0</v>
      </c>
      <c r="AZ251" s="25">
        <v>0</v>
      </c>
      <c r="BA251" s="25">
        <v>2753.172</v>
      </c>
      <c r="BB251" s="25">
        <v>0</v>
      </c>
      <c r="BC251" s="25">
        <v>0</v>
      </c>
      <c r="BD251" s="25">
        <v>0</v>
      </c>
      <c r="BE251" s="25">
        <v>0</v>
      </c>
      <c r="BF251" s="25">
        <v>0</v>
      </c>
      <c r="BG251" s="25">
        <v>0</v>
      </c>
      <c r="BH251" s="25">
        <v>2753.172</v>
      </c>
      <c r="BI251" s="20">
        <v>0</v>
      </c>
      <c r="BJ251" s="21">
        <v>0</v>
      </c>
      <c r="BK251" s="21">
        <v>2753.172</v>
      </c>
      <c r="BL251" s="22">
        <v>0</v>
      </c>
    </row>
    <row r="252" spans="1:64" ht="31.5" x14ac:dyDescent="0.25">
      <c r="A252" s="16" t="s">
        <v>42</v>
      </c>
      <c r="B252" s="17" t="s">
        <v>312</v>
      </c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8" t="s">
        <v>43</v>
      </c>
      <c r="R252" s="17"/>
      <c r="S252" s="17"/>
      <c r="T252" s="19">
        <v>568.30499999999995</v>
      </c>
      <c r="U252" s="19">
        <v>0</v>
      </c>
      <c r="V252" s="19">
        <v>0</v>
      </c>
      <c r="W252" s="19">
        <v>568.30499999999995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25">
        <v>568.30499999999995</v>
      </c>
      <c r="AE252" s="25">
        <v>0</v>
      </c>
      <c r="AF252" s="25">
        <v>0</v>
      </c>
      <c r="AG252" s="25">
        <v>568.30499999999995</v>
      </c>
      <c r="AH252" s="25">
        <v>0</v>
      </c>
      <c r="AI252" s="25">
        <v>568.30499999999995</v>
      </c>
      <c r="AJ252" s="25">
        <v>0</v>
      </c>
      <c r="AK252" s="25">
        <v>0</v>
      </c>
      <c r="AL252" s="25">
        <v>568.30499999999995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5">
        <v>568.30499999999995</v>
      </c>
      <c r="AT252" s="25">
        <v>0</v>
      </c>
      <c r="AU252" s="25">
        <v>0</v>
      </c>
      <c r="AV252" s="25">
        <v>568.30499999999995</v>
      </c>
      <c r="AW252" s="25">
        <v>0</v>
      </c>
      <c r="AX252" s="25">
        <v>571.30700000000002</v>
      </c>
      <c r="AY252" s="25">
        <v>0</v>
      </c>
      <c r="AZ252" s="25">
        <v>0</v>
      </c>
      <c r="BA252" s="25">
        <v>571.30700000000002</v>
      </c>
      <c r="BB252" s="25">
        <v>0</v>
      </c>
      <c r="BC252" s="25">
        <v>0</v>
      </c>
      <c r="BD252" s="25">
        <v>0</v>
      </c>
      <c r="BE252" s="25">
        <v>0</v>
      </c>
      <c r="BF252" s="25">
        <v>0</v>
      </c>
      <c r="BG252" s="25">
        <v>0</v>
      </c>
      <c r="BH252" s="25">
        <v>571.30700000000002</v>
      </c>
      <c r="BI252" s="20">
        <v>0</v>
      </c>
      <c r="BJ252" s="21">
        <v>0</v>
      </c>
      <c r="BK252" s="21">
        <v>571.30700000000002</v>
      </c>
      <c r="BL252" s="22">
        <v>0</v>
      </c>
    </row>
    <row r="253" spans="1:64" ht="15.75" x14ac:dyDescent="0.25">
      <c r="A253" s="16" t="s">
        <v>64</v>
      </c>
      <c r="B253" s="17" t="s">
        <v>312</v>
      </c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8" t="s">
        <v>65</v>
      </c>
      <c r="R253" s="17"/>
      <c r="S253" s="17"/>
      <c r="T253" s="19">
        <v>2.7149999999999999</v>
      </c>
      <c r="U253" s="19">
        <v>0</v>
      </c>
      <c r="V253" s="19">
        <v>0</v>
      </c>
      <c r="W253" s="19">
        <v>2.7149999999999999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25">
        <v>2.7149999999999999</v>
      </c>
      <c r="AE253" s="25">
        <v>0</v>
      </c>
      <c r="AF253" s="25">
        <v>0</v>
      </c>
      <c r="AG253" s="25">
        <v>2.7149999999999999</v>
      </c>
      <c r="AH253" s="25">
        <v>0</v>
      </c>
      <c r="AI253" s="25">
        <v>2.7149999999999999</v>
      </c>
      <c r="AJ253" s="25">
        <v>0</v>
      </c>
      <c r="AK253" s="25">
        <v>0</v>
      </c>
      <c r="AL253" s="25">
        <v>2.7149999999999999</v>
      </c>
      <c r="AM253" s="25">
        <v>0</v>
      </c>
      <c r="AN253" s="25">
        <v>0</v>
      </c>
      <c r="AO253" s="25">
        <v>0</v>
      </c>
      <c r="AP253" s="25">
        <v>0</v>
      </c>
      <c r="AQ253" s="25">
        <v>0</v>
      </c>
      <c r="AR253" s="25">
        <v>0</v>
      </c>
      <c r="AS253" s="25">
        <v>2.7149999999999999</v>
      </c>
      <c r="AT253" s="25">
        <v>0</v>
      </c>
      <c r="AU253" s="25">
        <v>0</v>
      </c>
      <c r="AV253" s="25">
        <v>2.7149999999999999</v>
      </c>
      <c r="AW253" s="25">
        <v>0</v>
      </c>
      <c r="AX253" s="25">
        <v>2.7149999999999999</v>
      </c>
      <c r="AY253" s="25">
        <v>0</v>
      </c>
      <c r="AZ253" s="25">
        <v>0</v>
      </c>
      <c r="BA253" s="25">
        <v>2.7149999999999999</v>
      </c>
      <c r="BB253" s="25">
        <v>0</v>
      </c>
      <c r="BC253" s="25">
        <v>0</v>
      </c>
      <c r="BD253" s="25">
        <v>0</v>
      </c>
      <c r="BE253" s="25">
        <v>0</v>
      </c>
      <c r="BF253" s="25">
        <v>0</v>
      </c>
      <c r="BG253" s="25">
        <v>0</v>
      </c>
      <c r="BH253" s="25">
        <v>2.7149999999999999</v>
      </c>
      <c r="BI253" s="20">
        <v>0</v>
      </c>
      <c r="BJ253" s="21">
        <v>0</v>
      </c>
      <c r="BK253" s="21">
        <v>2.7149999999999999</v>
      </c>
      <c r="BL253" s="22">
        <v>0</v>
      </c>
    </row>
    <row r="254" spans="1:64" ht="15.75" x14ac:dyDescent="0.25">
      <c r="A254" s="16" t="s">
        <v>313</v>
      </c>
      <c r="B254" s="17" t="s">
        <v>314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8"/>
      <c r="R254" s="17"/>
      <c r="S254" s="17"/>
      <c r="T254" s="19">
        <v>10295.227000000001</v>
      </c>
      <c r="U254" s="19">
        <v>0</v>
      </c>
      <c r="V254" s="19">
        <v>0</v>
      </c>
      <c r="W254" s="19">
        <v>10295.227000000001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25">
        <v>10295.227000000001</v>
      </c>
      <c r="AE254" s="25">
        <v>0</v>
      </c>
      <c r="AF254" s="25">
        <v>0</v>
      </c>
      <c r="AG254" s="25">
        <v>10295.227000000001</v>
      </c>
      <c r="AH254" s="25">
        <v>0</v>
      </c>
      <c r="AI254" s="25">
        <v>9545.9869999999992</v>
      </c>
      <c r="AJ254" s="25">
        <v>0</v>
      </c>
      <c r="AK254" s="25">
        <v>0</v>
      </c>
      <c r="AL254" s="25">
        <v>9545.9869999999992</v>
      </c>
      <c r="AM254" s="25">
        <v>0</v>
      </c>
      <c r="AN254" s="25">
        <v>0</v>
      </c>
      <c r="AO254" s="25">
        <v>0</v>
      </c>
      <c r="AP254" s="25">
        <v>0</v>
      </c>
      <c r="AQ254" s="25">
        <v>0</v>
      </c>
      <c r="AR254" s="25">
        <v>0</v>
      </c>
      <c r="AS254" s="25">
        <v>9545.9869999999992</v>
      </c>
      <c r="AT254" s="25">
        <v>0</v>
      </c>
      <c r="AU254" s="25">
        <v>0</v>
      </c>
      <c r="AV254" s="25">
        <v>9545.9869999999992</v>
      </c>
      <c r="AW254" s="25">
        <v>0</v>
      </c>
      <c r="AX254" s="25">
        <v>10616.159</v>
      </c>
      <c r="AY254" s="25">
        <v>0</v>
      </c>
      <c r="AZ254" s="25">
        <v>0</v>
      </c>
      <c r="BA254" s="25">
        <v>10616.159</v>
      </c>
      <c r="BB254" s="25">
        <v>0</v>
      </c>
      <c r="BC254" s="25">
        <v>0</v>
      </c>
      <c r="BD254" s="25">
        <v>0</v>
      </c>
      <c r="BE254" s="25">
        <v>0</v>
      </c>
      <c r="BF254" s="25">
        <v>0</v>
      </c>
      <c r="BG254" s="25">
        <v>0</v>
      </c>
      <c r="BH254" s="25">
        <v>10616.159</v>
      </c>
      <c r="BI254" s="20">
        <v>0</v>
      </c>
      <c r="BJ254" s="21">
        <v>0</v>
      </c>
      <c r="BK254" s="21">
        <v>10616.159</v>
      </c>
      <c r="BL254" s="22">
        <v>0</v>
      </c>
    </row>
    <row r="255" spans="1:64" ht="31.5" x14ac:dyDescent="0.25">
      <c r="A255" s="16" t="s">
        <v>315</v>
      </c>
      <c r="B255" s="17" t="s">
        <v>316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8"/>
      <c r="R255" s="17"/>
      <c r="S255" s="17"/>
      <c r="T255" s="19">
        <v>10295.227000000001</v>
      </c>
      <c r="U255" s="19">
        <v>0</v>
      </c>
      <c r="V255" s="19">
        <v>0</v>
      </c>
      <c r="W255" s="19">
        <v>10295.227000000001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25">
        <v>10295.227000000001</v>
      </c>
      <c r="AE255" s="25">
        <v>0</v>
      </c>
      <c r="AF255" s="25">
        <v>0</v>
      </c>
      <c r="AG255" s="25">
        <v>10295.227000000001</v>
      </c>
      <c r="AH255" s="25">
        <v>0</v>
      </c>
      <c r="AI255" s="25">
        <v>9545.9869999999992</v>
      </c>
      <c r="AJ255" s="25">
        <v>0</v>
      </c>
      <c r="AK255" s="25">
        <v>0</v>
      </c>
      <c r="AL255" s="25">
        <v>9545.9869999999992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5">
        <v>9545.9869999999992</v>
      </c>
      <c r="AT255" s="25">
        <v>0</v>
      </c>
      <c r="AU255" s="25">
        <v>0</v>
      </c>
      <c r="AV255" s="25">
        <v>9545.9869999999992</v>
      </c>
      <c r="AW255" s="25">
        <v>0</v>
      </c>
      <c r="AX255" s="25">
        <v>10616.159</v>
      </c>
      <c r="AY255" s="25">
        <v>0</v>
      </c>
      <c r="AZ255" s="25">
        <v>0</v>
      </c>
      <c r="BA255" s="25">
        <v>10616.159</v>
      </c>
      <c r="BB255" s="25">
        <v>0</v>
      </c>
      <c r="BC255" s="25">
        <v>0</v>
      </c>
      <c r="BD255" s="25">
        <v>0</v>
      </c>
      <c r="BE255" s="25">
        <v>0</v>
      </c>
      <c r="BF255" s="25">
        <v>0</v>
      </c>
      <c r="BG255" s="25">
        <v>0</v>
      </c>
      <c r="BH255" s="25">
        <v>10616.159</v>
      </c>
      <c r="BI255" s="20">
        <v>0</v>
      </c>
      <c r="BJ255" s="21">
        <v>0</v>
      </c>
      <c r="BK255" s="21">
        <v>10616.159</v>
      </c>
      <c r="BL255" s="22">
        <v>0</v>
      </c>
    </row>
    <row r="256" spans="1:64" ht="31.5" x14ac:dyDescent="0.25">
      <c r="A256" s="16" t="s">
        <v>317</v>
      </c>
      <c r="B256" s="17" t="s">
        <v>318</v>
      </c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8"/>
      <c r="R256" s="17"/>
      <c r="S256" s="17"/>
      <c r="T256" s="19">
        <v>10295.227000000001</v>
      </c>
      <c r="U256" s="19">
        <v>0</v>
      </c>
      <c r="V256" s="19">
        <v>0</v>
      </c>
      <c r="W256" s="19">
        <v>10295.227000000001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25">
        <v>10295.227000000001</v>
      </c>
      <c r="AE256" s="25">
        <v>0</v>
      </c>
      <c r="AF256" s="25">
        <v>0</v>
      </c>
      <c r="AG256" s="25">
        <v>10295.227000000001</v>
      </c>
      <c r="AH256" s="25">
        <v>0</v>
      </c>
      <c r="AI256" s="25">
        <v>9545.9869999999992</v>
      </c>
      <c r="AJ256" s="25">
        <v>0</v>
      </c>
      <c r="AK256" s="25">
        <v>0</v>
      </c>
      <c r="AL256" s="25">
        <v>9545.9869999999992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0</v>
      </c>
      <c r="AS256" s="25">
        <v>9545.9869999999992</v>
      </c>
      <c r="AT256" s="25">
        <v>0</v>
      </c>
      <c r="AU256" s="25">
        <v>0</v>
      </c>
      <c r="AV256" s="25">
        <v>9545.9869999999992</v>
      </c>
      <c r="AW256" s="25">
        <v>0</v>
      </c>
      <c r="AX256" s="25">
        <v>10616.159</v>
      </c>
      <c r="AY256" s="25">
        <v>0</v>
      </c>
      <c r="AZ256" s="25">
        <v>0</v>
      </c>
      <c r="BA256" s="25">
        <v>10616.159</v>
      </c>
      <c r="BB256" s="25">
        <v>0</v>
      </c>
      <c r="BC256" s="25">
        <v>0</v>
      </c>
      <c r="BD256" s="25">
        <v>0</v>
      </c>
      <c r="BE256" s="25">
        <v>0</v>
      </c>
      <c r="BF256" s="25">
        <v>0</v>
      </c>
      <c r="BG256" s="25">
        <v>0</v>
      </c>
      <c r="BH256" s="25">
        <v>10616.159</v>
      </c>
      <c r="BI256" s="20">
        <v>0</v>
      </c>
      <c r="BJ256" s="21">
        <v>0</v>
      </c>
      <c r="BK256" s="21">
        <v>10616.159</v>
      </c>
      <c r="BL256" s="22">
        <v>0</v>
      </c>
    </row>
    <row r="257" spans="1:64" ht="31.5" x14ac:dyDescent="0.25">
      <c r="A257" s="16" t="s">
        <v>58</v>
      </c>
      <c r="B257" s="17" t="s">
        <v>318</v>
      </c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8" t="s">
        <v>59</v>
      </c>
      <c r="R257" s="17"/>
      <c r="S257" s="17"/>
      <c r="T257" s="19">
        <v>10295.227000000001</v>
      </c>
      <c r="U257" s="19">
        <v>0</v>
      </c>
      <c r="V257" s="19">
        <v>0</v>
      </c>
      <c r="W257" s="19">
        <v>10295.227000000001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25">
        <v>10295.227000000001</v>
      </c>
      <c r="AE257" s="25">
        <v>0</v>
      </c>
      <c r="AF257" s="25">
        <v>0</v>
      </c>
      <c r="AG257" s="25">
        <v>10295.227000000001</v>
      </c>
      <c r="AH257" s="25">
        <v>0</v>
      </c>
      <c r="AI257" s="25">
        <v>9545.9869999999992</v>
      </c>
      <c r="AJ257" s="25">
        <v>0</v>
      </c>
      <c r="AK257" s="25">
        <v>0</v>
      </c>
      <c r="AL257" s="25">
        <v>9545.9869999999992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5">
        <v>9545.9869999999992</v>
      </c>
      <c r="AT257" s="25">
        <v>0</v>
      </c>
      <c r="AU257" s="25">
        <v>0</v>
      </c>
      <c r="AV257" s="25">
        <v>9545.9869999999992</v>
      </c>
      <c r="AW257" s="25">
        <v>0</v>
      </c>
      <c r="AX257" s="25">
        <v>10616.159</v>
      </c>
      <c r="AY257" s="25">
        <v>0</v>
      </c>
      <c r="AZ257" s="25">
        <v>0</v>
      </c>
      <c r="BA257" s="25">
        <v>10616.159</v>
      </c>
      <c r="BB257" s="25">
        <v>0</v>
      </c>
      <c r="BC257" s="25">
        <v>0</v>
      </c>
      <c r="BD257" s="25">
        <v>0</v>
      </c>
      <c r="BE257" s="25">
        <v>0</v>
      </c>
      <c r="BF257" s="25">
        <v>0</v>
      </c>
      <c r="BG257" s="25">
        <v>0</v>
      </c>
      <c r="BH257" s="25">
        <v>10616.159</v>
      </c>
      <c r="BI257" s="20">
        <v>0</v>
      </c>
      <c r="BJ257" s="21">
        <v>0</v>
      </c>
      <c r="BK257" s="21">
        <v>10616.159</v>
      </c>
      <c r="BL257" s="22">
        <v>0</v>
      </c>
    </row>
    <row r="258" spans="1:64" ht="31.5" x14ac:dyDescent="0.25">
      <c r="A258" s="10" t="s">
        <v>319</v>
      </c>
      <c r="B258" s="11" t="s">
        <v>320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9"/>
      <c r="R258" s="11"/>
      <c r="S258" s="11"/>
      <c r="T258" s="12">
        <v>2756.5744100000002</v>
      </c>
      <c r="U258" s="12">
        <v>1833.1219900000001</v>
      </c>
      <c r="V258" s="12">
        <v>96.480099999999993</v>
      </c>
      <c r="W258" s="12">
        <v>826.97231999999997</v>
      </c>
      <c r="X258" s="12">
        <v>0</v>
      </c>
      <c r="Y258" s="12">
        <v>462.39596999999998</v>
      </c>
      <c r="Z258" s="12">
        <v>0</v>
      </c>
      <c r="AA258" s="12">
        <v>0</v>
      </c>
      <c r="AB258" s="12">
        <v>462.39596999999998</v>
      </c>
      <c r="AC258" s="12">
        <v>0</v>
      </c>
      <c r="AD258" s="24">
        <v>3218.9703800000002</v>
      </c>
      <c r="AE258" s="24">
        <v>1833.1219900000001</v>
      </c>
      <c r="AF258" s="24">
        <v>96.480099999999993</v>
      </c>
      <c r="AG258" s="24">
        <v>1289.3682899999999</v>
      </c>
      <c r="AH258" s="24">
        <v>0</v>
      </c>
      <c r="AI258" s="24">
        <v>9877.5327699999998</v>
      </c>
      <c r="AJ258" s="24">
        <v>6568.5592900000001</v>
      </c>
      <c r="AK258" s="24">
        <v>345.71364999999997</v>
      </c>
      <c r="AL258" s="24">
        <v>2963.25983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0</v>
      </c>
      <c r="AS258" s="24">
        <v>9877.5327699999998</v>
      </c>
      <c r="AT258" s="24">
        <v>6568.5592900000001</v>
      </c>
      <c r="AU258" s="24">
        <v>345.71364999999997</v>
      </c>
      <c r="AV258" s="24">
        <v>2963.25983</v>
      </c>
      <c r="AW258" s="24">
        <v>0</v>
      </c>
      <c r="AX258" s="24">
        <v>13956.37</v>
      </c>
      <c r="AY258" s="24">
        <v>9280.9860499999995</v>
      </c>
      <c r="AZ258" s="24">
        <v>488.47295000000003</v>
      </c>
      <c r="BA258" s="24">
        <v>4186.9110000000001</v>
      </c>
      <c r="BB258" s="24">
        <v>0</v>
      </c>
      <c r="BC258" s="24">
        <v>0</v>
      </c>
      <c r="BD258" s="24">
        <v>0</v>
      </c>
      <c r="BE258" s="24">
        <v>0</v>
      </c>
      <c r="BF258" s="24">
        <v>0</v>
      </c>
      <c r="BG258" s="24">
        <v>0</v>
      </c>
      <c r="BH258" s="24">
        <v>13956.37</v>
      </c>
      <c r="BI258" s="13">
        <v>9280.9860499999995</v>
      </c>
      <c r="BJ258" s="14">
        <v>488.47295000000003</v>
      </c>
      <c r="BK258" s="14">
        <v>4186.9110000000001</v>
      </c>
      <c r="BL258" s="15">
        <v>0</v>
      </c>
    </row>
    <row r="259" spans="1:64" ht="31.5" x14ac:dyDescent="0.25">
      <c r="A259" s="16" t="s">
        <v>321</v>
      </c>
      <c r="B259" s="17" t="s">
        <v>322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8"/>
      <c r="R259" s="17"/>
      <c r="S259" s="17"/>
      <c r="T259" s="19">
        <v>2756.5744100000002</v>
      </c>
      <c r="U259" s="19">
        <v>1833.1219900000001</v>
      </c>
      <c r="V259" s="19">
        <v>96.480099999999993</v>
      </c>
      <c r="W259" s="19">
        <v>826.97231999999997</v>
      </c>
      <c r="X259" s="19">
        <v>0</v>
      </c>
      <c r="Y259" s="19">
        <v>462.39596999999998</v>
      </c>
      <c r="Z259" s="19">
        <v>0</v>
      </c>
      <c r="AA259" s="19">
        <v>0</v>
      </c>
      <c r="AB259" s="19">
        <v>462.39596999999998</v>
      </c>
      <c r="AC259" s="19">
        <v>0</v>
      </c>
      <c r="AD259" s="25">
        <v>3218.9703800000002</v>
      </c>
      <c r="AE259" s="25">
        <v>1833.1219900000001</v>
      </c>
      <c r="AF259" s="25">
        <v>96.480099999999993</v>
      </c>
      <c r="AG259" s="25">
        <v>1289.3682899999999</v>
      </c>
      <c r="AH259" s="25">
        <v>0</v>
      </c>
      <c r="AI259" s="25">
        <v>9877.5327699999998</v>
      </c>
      <c r="AJ259" s="25">
        <v>6568.5592900000001</v>
      </c>
      <c r="AK259" s="25">
        <v>345.71364999999997</v>
      </c>
      <c r="AL259" s="25">
        <v>2963.25983</v>
      </c>
      <c r="AM259" s="25">
        <v>0</v>
      </c>
      <c r="AN259" s="25">
        <v>0</v>
      </c>
      <c r="AO259" s="25">
        <v>0</v>
      </c>
      <c r="AP259" s="25">
        <v>0</v>
      </c>
      <c r="AQ259" s="25">
        <v>0</v>
      </c>
      <c r="AR259" s="25">
        <v>0</v>
      </c>
      <c r="AS259" s="25">
        <v>9877.5327699999998</v>
      </c>
      <c r="AT259" s="25">
        <v>6568.5592900000001</v>
      </c>
      <c r="AU259" s="25">
        <v>345.71364999999997</v>
      </c>
      <c r="AV259" s="25">
        <v>2963.25983</v>
      </c>
      <c r="AW259" s="25">
        <v>0</v>
      </c>
      <c r="AX259" s="25">
        <v>13956.37</v>
      </c>
      <c r="AY259" s="25">
        <v>9280.9860499999995</v>
      </c>
      <c r="AZ259" s="25">
        <v>488.47295000000003</v>
      </c>
      <c r="BA259" s="25">
        <v>4186.9110000000001</v>
      </c>
      <c r="BB259" s="25">
        <v>0</v>
      </c>
      <c r="BC259" s="25">
        <v>0</v>
      </c>
      <c r="BD259" s="25">
        <v>0</v>
      </c>
      <c r="BE259" s="25">
        <v>0</v>
      </c>
      <c r="BF259" s="25">
        <v>0</v>
      </c>
      <c r="BG259" s="25">
        <v>0</v>
      </c>
      <c r="BH259" s="25">
        <v>13956.37</v>
      </c>
      <c r="BI259" s="20">
        <v>9280.9860499999995</v>
      </c>
      <c r="BJ259" s="21">
        <v>488.47295000000003</v>
      </c>
      <c r="BK259" s="21">
        <v>4186.9110000000001</v>
      </c>
      <c r="BL259" s="22">
        <v>0</v>
      </c>
    </row>
    <row r="260" spans="1:64" ht="31.5" x14ac:dyDescent="0.25">
      <c r="A260" s="16" t="s">
        <v>323</v>
      </c>
      <c r="B260" s="17" t="s">
        <v>324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8"/>
      <c r="R260" s="17"/>
      <c r="S260" s="17"/>
      <c r="T260" s="19">
        <v>2756.5744100000002</v>
      </c>
      <c r="U260" s="19">
        <v>1833.1219900000001</v>
      </c>
      <c r="V260" s="19">
        <v>96.480099999999993</v>
      </c>
      <c r="W260" s="19">
        <v>826.97231999999997</v>
      </c>
      <c r="X260" s="19">
        <v>0</v>
      </c>
      <c r="Y260" s="19">
        <v>462.39596999999998</v>
      </c>
      <c r="Z260" s="19">
        <v>0</v>
      </c>
      <c r="AA260" s="19">
        <v>0</v>
      </c>
      <c r="AB260" s="19">
        <v>462.39596999999998</v>
      </c>
      <c r="AC260" s="19">
        <v>0</v>
      </c>
      <c r="AD260" s="25">
        <v>3218.9703800000002</v>
      </c>
      <c r="AE260" s="25">
        <v>1833.1219900000001</v>
      </c>
      <c r="AF260" s="25">
        <v>96.480099999999993</v>
      </c>
      <c r="AG260" s="25">
        <v>1289.3682899999999</v>
      </c>
      <c r="AH260" s="25">
        <v>0</v>
      </c>
      <c r="AI260" s="25">
        <v>9877.5327699999998</v>
      </c>
      <c r="AJ260" s="25">
        <v>6568.5592900000001</v>
      </c>
      <c r="AK260" s="25">
        <v>345.71364999999997</v>
      </c>
      <c r="AL260" s="25">
        <v>2963.25983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5">
        <v>9877.5327699999998</v>
      </c>
      <c r="AT260" s="25">
        <v>6568.5592900000001</v>
      </c>
      <c r="AU260" s="25">
        <v>345.71364999999997</v>
      </c>
      <c r="AV260" s="25">
        <v>2963.25983</v>
      </c>
      <c r="AW260" s="25">
        <v>0</v>
      </c>
      <c r="AX260" s="25">
        <v>13956.37</v>
      </c>
      <c r="AY260" s="25">
        <v>9280.9860499999995</v>
      </c>
      <c r="AZ260" s="25">
        <v>488.47295000000003</v>
      </c>
      <c r="BA260" s="25">
        <v>4186.9110000000001</v>
      </c>
      <c r="BB260" s="25">
        <v>0</v>
      </c>
      <c r="BC260" s="25">
        <v>0</v>
      </c>
      <c r="BD260" s="25">
        <v>0</v>
      </c>
      <c r="BE260" s="25">
        <v>0</v>
      </c>
      <c r="BF260" s="25">
        <v>0</v>
      </c>
      <c r="BG260" s="25">
        <v>0</v>
      </c>
      <c r="BH260" s="25">
        <v>13956.37</v>
      </c>
      <c r="BI260" s="20">
        <v>9280.9860499999995</v>
      </c>
      <c r="BJ260" s="21">
        <v>488.47295000000003</v>
      </c>
      <c r="BK260" s="21">
        <v>4186.9110000000001</v>
      </c>
      <c r="BL260" s="22">
        <v>0</v>
      </c>
    </row>
    <row r="261" spans="1:64" ht="15.75" x14ac:dyDescent="0.25">
      <c r="A261" s="16" t="s">
        <v>325</v>
      </c>
      <c r="B261" s="17" t="s">
        <v>326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8"/>
      <c r="R261" s="17"/>
      <c r="S261" s="17"/>
      <c r="T261" s="19">
        <v>2756.5744100000002</v>
      </c>
      <c r="U261" s="19">
        <v>1833.1219900000001</v>
      </c>
      <c r="V261" s="19">
        <v>96.480099999999993</v>
      </c>
      <c r="W261" s="19">
        <v>826.97231999999997</v>
      </c>
      <c r="X261" s="19">
        <v>0</v>
      </c>
      <c r="Y261" s="19">
        <v>462.39596999999998</v>
      </c>
      <c r="Z261" s="19">
        <v>0</v>
      </c>
      <c r="AA261" s="19">
        <v>0</v>
      </c>
      <c r="AB261" s="19">
        <v>462.39596999999998</v>
      </c>
      <c r="AC261" s="19">
        <v>0</v>
      </c>
      <c r="AD261" s="25">
        <v>3218.9703800000002</v>
      </c>
      <c r="AE261" s="25">
        <v>1833.1219900000001</v>
      </c>
      <c r="AF261" s="25">
        <v>96.480099999999993</v>
      </c>
      <c r="AG261" s="25">
        <v>1289.3682899999999</v>
      </c>
      <c r="AH261" s="25">
        <v>0</v>
      </c>
      <c r="AI261" s="25">
        <v>9877.5327699999998</v>
      </c>
      <c r="AJ261" s="25">
        <v>6568.5592900000001</v>
      </c>
      <c r="AK261" s="25">
        <v>345.71364999999997</v>
      </c>
      <c r="AL261" s="25">
        <v>2963.25983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5">
        <v>9877.5327699999998</v>
      </c>
      <c r="AT261" s="25">
        <v>6568.5592900000001</v>
      </c>
      <c r="AU261" s="25">
        <v>345.71364999999997</v>
      </c>
      <c r="AV261" s="25">
        <v>2963.25983</v>
      </c>
      <c r="AW261" s="25">
        <v>0</v>
      </c>
      <c r="AX261" s="25">
        <v>13956.37</v>
      </c>
      <c r="AY261" s="25">
        <v>9280.9860499999995</v>
      </c>
      <c r="AZ261" s="25">
        <v>488.47295000000003</v>
      </c>
      <c r="BA261" s="25">
        <v>4186.9110000000001</v>
      </c>
      <c r="BB261" s="25">
        <v>0</v>
      </c>
      <c r="BC261" s="25">
        <v>0</v>
      </c>
      <c r="BD261" s="25">
        <v>0</v>
      </c>
      <c r="BE261" s="25">
        <v>0</v>
      </c>
      <c r="BF261" s="25">
        <v>0</v>
      </c>
      <c r="BG261" s="25">
        <v>0</v>
      </c>
      <c r="BH261" s="25">
        <v>13956.37</v>
      </c>
      <c r="BI261" s="20">
        <v>9280.9860499999995</v>
      </c>
      <c r="BJ261" s="21">
        <v>488.47295000000003</v>
      </c>
      <c r="BK261" s="21">
        <v>4186.9110000000001</v>
      </c>
      <c r="BL261" s="22">
        <v>0</v>
      </c>
    </row>
    <row r="262" spans="1:64" ht="31.5" x14ac:dyDescent="0.25">
      <c r="A262" s="16" t="s">
        <v>42</v>
      </c>
      <c r="B262" s="17" t="s">
        <v>326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8" t="s">
        <v>43</v>
      </c>
      <c r="R262" s="17"/>
      <c r="S262" s="17"/>
      <c r="T262" s="19">
        <v>2756.5744100000002</v>
      </c>
      <c r="U262" s="19">
        <v>1833.1219900000001</v>
      </c>
      <c r="V262" s="19">
        <v>96.480099999999993</v>
      </c>
      <c r="W262" s="19">
        <v>826.97231999999997</v>
      </c>
      <c r="X262" s="19">
        <v>0</v>
      </c>
      <c r="Y262" s="19">
        <v>462.39596999999998</v>
      </c>
      <c r="Z262" s="19">
        <v>0</v>
      </c>
      <c r="AA262" s="19">
        <v>0</v>
      </c>
      <c r="AB262" s="19">
        <v>462.39596999999998</v>
      </c>
      <c r="AC262" s="19">
        <v>0</v>
      </c>
      <c r="AD262" s="25">
        <v>3218.9703800000002</v>
      </c>
      <c r="AE262" s="25">
        <v>1833.1219900000001</v>
      </c>
      <c r="AF262" s="25">
        <v>96.480099999999993</v>
      </c>
      <c r="AG262" s="25">
        <v>1289.3682899999999</v>
      </c>
      <c r="AH262" s="25">
        <v>0</v>
      </c>
      <c r="AI262" s="25">
        <v>9877.5327699999998</v>
      </c>
      <c r="AJ262" s="25">
        <v>6568.5592900000001</v>
      </c>
      <c r="AK262" s="25">
        <v>345.71364999999997</v>
      </c>
      <c r="AL262" s="25">
        <v>2963.25983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5">
        <v>9877.5327699999998</v>
      </c>
      <c r="AT262" s="25">
        <v>6568.5592900000001</v>
      </c>
      <c r="AU262" s="25">
        <v>345.71364999999997</v>
      </c>
      <c r="AV262" s="25">
        <v>2963.25983</v>
      </c>
      <c r="AW262" s="25">
        <v>0</v>
      </c>
      <c r="AX262" s="25">
        <v>13956.37</v>
      </c>
      <c r="AY262" s="25">
        <v>9280.9860499999995</v>
      </c>
      <c r="AZ262" s="25">
        <v>488.47295000000003</v>
      </c>
      <c r="BA262" s="25">
        <v>4186.9110000000001</v>
      </c>
      <c r="BB262" s="25">
        <v>0</v>
      </c>
      <c r="BC262" s="25">
        <v>0</v>
      </c>
      <c r="BD262" s="25">
        <v>0</v>
      </c>
      <c r="BE262" s="25">
        <v>0</v>
      </c>
      <c r="BF262" s="25">
        <v>0</v>
      </c>
      <c r="BG262" s="25">
        <v>0</v>
      </c>
      <c r="BH262" s="25">
        <v>13956.37</v>
      </c>
      <c r="BI262" s="20">
        <v>9280.9860499999995</v>
      </c>
      <c r="BJ262" s="21">
        <v>488.47295000000003</v>
      </c>
      <c r="BK262" s="21">
        <v>4186.9110000000001</v>
      </c>
      <c r="BL262" s="22">
        <v>0</v>
      </c>
    </row>
    <row r="263" spans="1:64" ht="47.25" x14ac:dyDescent="0.25">
      <c r="A263" s="10" t="s">
        <v>327</v>
      </c>
      <c r="B263" s="11" t="s">
        <v>328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9"/>
      <c r="R263" s="11"/>
      <c r="S263" s="11"/>
      <c r="T263" s="12">
        <v>17661.898529999999</v>
      </c>
      <c r="U263" s="12">
        <v>419.17655999999999</v>
      </c>
      <c r="V263" s="12">
        <v>1595.9969699999999</v>
      </c>
      <c r="W263" s="12">
        <v>15646.725</v>
      </c>
      <c r="X263" s="12">
        <v>0</v>
      </c>
      <c r="Y263" s="12">
        <v>3952.4580700000001</v>
      </c>
      <c r="Z263" s="12">
        <v>0</v>
      </c>
      <c r="AA263" s="12">
        <v>1423.9214099999999</v>
      </c>
      <c r="AB263" s="12">
        <v>2528.5366600000002</v>
      </c>
      <c r="AC263" s="12">
        <v>0</v>
      </c>
      <c r="AD263" s="24">
        <f>21614.3566-1423.92141</f>
        <v>20190.43519</v>
      </c>
      <c r="AE263" s="24">
        <v>419.17655999999999</v>
      </c>
      <c r="AF263" s="24">
        <v>3019.9183800000001</v>
      </c>
      <c r="AG263" s="24">
        <v>18175.26166</v>
      </c>
      <c r="AH263" s="24">
        <v>0</v>
      </c>
      <c r="AI263" s="24">
        <v>31638.005000000001</v>
      </c>
      <c r="AJ263" s="24">
        <v>0</v>
      </c>
      <c r="AK263" s="24">
        <v>147.80000000000001</v>
      </c>
      <c r="AL263" s="24">
        <v>31490.205000000002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31638.005000000001</v>
      </c>
      <c r="AT263" s="24">
        <v>0</v>
      </c>
      <c r="AU263" s="24">
        <v>147.80000000000001</v>
      </c>
      <c r="AV263" s="24">
        <v>31490.205000000002</v>
      </c>
      <c r="AW263" s="24">
        <v>0</v>
      </c>
      <c r="AX263" s="24">
        <v>22199.705000000002</v>
      </c>
      <c r="AY263" s="24">
        <v>0</v>
      </c>
      <c r="AZ263" s="24">
        <v>206.8</v>
      </c>
      <c r="BA263" s="24">
        <v>21992.904999999999</v>
      </c>
      <c r="BB263" s="24">
        <v>0</v>
      </c>
      <c r="BC263" s="24">
        <v>0</v>
      </c>
      <c r="BD263" s="24">
        <v>0</v>
      </c>
      <c r="BE263" s="24">
        <v>0</v>
      </c>
      <c r="BF263" s="24">
        <v>0</v>
      </c>
      <c r="BG263" s="24">
        <v>0</v>
      </c>
      <c r="BH263" s="24">
        <v>22199.705000000002</v>
      </c>
      <c r="BI263" s="13">
        <v>0</v>
      </c>
      <c r="BJ263" s="14">
        <v>206.8</v>
      </c>
      <c r="BK263" s="14">
        <v>21992.904999999999</v>
      </c>
      <c r="BL263" s="15">
        <v>0</v>
      </c>
    </row>
    <row r="264" spans="1:64" ht="31.5" x14ac:dyDescent="0.25">
      <c r="A264" s="16" t="s">
        <v>329</v>
      </c>
      <c r="B264" s="17" t="s">
        <v>330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8"/>
      <c r="R264" s="17"/>
      <c r="S264" s="17"/>
      <c r="T264" s="19">
        <v>2517.73353</v>
      </c>
      <c r="U264" s="19">
        <v>419.17655999999999</v>
      </c>
      <c r="V264" s="19">
        <v>1465.89697</v>
      </c>
      <c r="W264" s="19">
        <v>632.66</v>
      </c>
      <c r="X264" s="19">
        <v>0</v>
      </c>
      <c r="Y264" s="19">
        <v>332.73</v>
      </c>
      <c r="Z264" s="19">
        <v>0</v>
      </c>
      <c r="AA264" s="19">
        <v>0</v>
      </c>
      <c r="AB264" s="19">
        <v>332.73</v>
      </c>
      <c r="AC264" s="19">
        <v>0</v>
      </c>
      <c r="AD264" s="25">
        <v>2850.46353</v>
      </c>
      <c r="AE264" s="25">
        <v>419.17655999999999</v>
      </c>
      <c r="AF264" s="25">
        <v>1465.89697</v>
      </c>
      <c r="AG264" s="25">
        <v>965.39</v>
      </c>
      <c r="AH264" s="25">
        <v>0</v>
      </c>
      <c r="AI264" s="25">
        <v>14574.98</v>
      </c>
      <c r="AJ264" s="25">
        <v>0</v>
      </c>
      <c r="AK264" s="25">
        <v>0</v>
      </c>
      <c r="AL264" s="25">
        <v>14574.98</v>
      </c>
      <c r="AM264" s="25">
        <v>0</v>
      </c>
      <c r="AN264" s="25">
        <v>0</v>
      </c>
      <c r="AO264" s="25">
        <v>0</v>
      </c>
      <c r="AP264" s="25">
        <v>0</v>
      </c>
      <c r="AQ264" s="25">
        <v>0</v>
      </c>
      <c r="AR264" s="25">
        <v>0</v>
      </c>
      <c r="AS264" s="25">
        <v>14574.98</v>
      </c>
      <c r="AT264" s="25">
        <v>0</v>
      </c>
      <c r="AU264" s="25">
        <v>0</v>
      </c>
      <c r="AV264" s="25">
        <v>14574.98</v>
      </c>
      <c r="AW264" s="25">
        <v>0</v>
      </c>
      <c r="AX264" s="25">
        <v>5076.18</v>
      </c>
      <c r="AY264" s="25">
        <v>0</v>
      </c>
      <c r="AZ264" s="25">
        <v>0</v>
      </c>
      <c r="BA264" s="25">
        <v>5076.18</v>
      </c>
      <c r="BB264" s="25">
        <v>0</v>
      </c>
      <c r="BC264" s="25">
        <v>0</v>
      </c>
      <c r="BD264" s="25">
        <v>0</v>
      </c>
      <c r="BE264" s="25">
        <v>0</v>
      </c>
      <c r="BF264" s="25">
        <v>0</v>
      </c>
      <c r="BG264" s="25">
        <v>0</v>
      </c>
      <c r="BH264" s="25">
        <v>5076.18</v>
      </c>
      <c r="BI264" s="20">
        <v>0</v>
      </c>
      <c r="BJ264" s="21">
        <v>0</v>
      </c>
      <c r="BK264" s="21">
        <v>5076.18</v>
      </c>
      <c r="BL264" s="22">
        <v>0</v>
      </c>
    </row>
    <row r="265" spans="1:64" ht="31.5" x14ac:dyDescent="0.25">
      <c r="A265" s="16" t="s">
        <v>331</v>
      </c>
      <c r="B265" s="17" t="s">
        <v>332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8"/>
      <c r="R265" s="17"/>
      <c r="S265" s="17"/>
      <c r="T265" s="19">
        <v>2517.73353</v>
      </c>
      <c r="U265" s="19">
        <v>419.17655999999999</v>
      </c>
      <c r="V265" s="19">
        <v>1465.89697</v>
      </c>
      <c r="W265" s="19">
        <v>632.66</v>
      </c>
      <c r="X265" s="19">
        <v>0</v>
      </c>
      <c r="Y265" s="19">
        <v>332.73</v>
      </c>
      <c r="Z265" s="19">
        <v>0</v>
      </c>
      <c r="AA265" s="19">
        <v>0</v>
      </c>
      <c r="AB265" s="19">
        <v>332.73</v>
      </c>
      <c r="AC265" s="19">
        <v>0</v>
      </c>
      <c r="AD265" s="25">
        <v>2850.46353</v>
      </c>
      <c r="AE265" s="25">
        <v>419.17655999999999</v>
      </c>
      <c r="AF265" s="25">
        <v>1465.89697</v>
      </c>
      <c r="AG265" s="25">
        <v>965.39</v>
      </c>
      <c r="AH265" s="25">
        <v>0</v>
      </c>
      <c r="AI265" s="25">
        <v>14574.98</v>
      </c>
      <c r="AJ265" s="25">
        <v>0</v>
      </c>
      <c r="AK265" s="25">
        <v>0</v>
      </c>
      <c r="AL265" s="25">
        <v>14574.98</v>
      </c>
      <c r="AM265" s="25">
        <v>0</v>
      </c>
      <c r="AN265" s="25">
        <v>0</v>
      </c>
      <c r="AO265" s="25">
        <v>0</v>
      </c>
      <c r="AP265" s="25">
        <v>0</v>
      </c>
      <c r="AQ265" s="25">
        <v>0</v>
      </c>
      <c r="AR265" s="25">
        <v>0</v>
      </c>
      <c r="AS265" s="25">
        <v>14574.98</v>
      </c>
      <c r="AT265" s="25">
        <v>0</v>
      </c>
      <c r="AU265" s="25">
        <v>0</v>
      </c>
      <c r="AV265" s="25">
        <v>14574.98</v>
      </c>
      <c r="AW265" s="25">
        <v>0</v>
      </c>
      <c r="AX265" s="25">
        <v>5076.18</v>
      </c>
      <c r="AY265" s="25">
        <v>0</v>
      </c>
      <c r="AZ265" s="25">
        <v>0</v>
      </c>
      <c r="BA265" s="25">
        <v>5076.18</v>
      </c>
      <c r="BB265" s="25">
        <v>0</v>
      </c>
      <c r="BC265" s="25">
        <v>0</v>
      </c>
      <c r="BD265" s="25">
        <v>0</v>
      </c>
      <c r="BE265" s="25">
        <v>0</v>
      </c>
      <c r="BF265" s="25">
        <v>0</v>
      </c>
      <c r="BG265" s="25">
        <v>0</v>
      </c>
      <c r="BH265" s="25">
        <v>5076.18</v>
      </c>
      <c r="BI265" s="20">
        <v>0</v>
      </c>
      <c r="BJ265" s="21">
        <v>0</v>
      </c>
      <c r="BK265" s="21">
        <v>5076.18</v>
      </c>
      <c r="BL265" s="22">
        <v>0</v>
      </c>
    </row>
    <row r="266" spans="1:64" ht="15.75" x14ac:dyDescent="0.25">
      <c r="A266" s="16" t="s">
        <v>333</v>
      </c>
      <c r="B266" s="17" t="s">
        <v>334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8"/>
      <c r="R266" s="17"/>
      <c r="S266" s="17"/>
      <c r="T266" s="19">
        <v>300</v>
      </c>
      <c r="U266" s="19">
        <v>0</v>
      </c>
      <c r="V266" s="19">
        <v>0</v>
      </c>
      <c r="W266" s="19">
        <v>300</v>
      </c>
      <c r="X266" s="19">
        <v>0</v>
      </c>
      <c r="Y266" s="19">
        <v>332.73</v>
      </c>
      <c r="Z266" s="19">
        <v>0</v>
      </c>
      <c r="AA266" s="19">
        <v>0</v>
      </c>
      <c r="AB266" s="19">
        <v>332.73</v>
      </c>
      <c r="AC266" s="19">
        <v>0</v>
      </c>
      <c r="AD266" s="25">
        <v>632.73</v>
      </c>
      <c r="AE266" s="25">
        <v>0</v>
      </c>
      <c r="AF266" s="25">
        <v>0</v>
      </c>
      <c r="AG266" s="25">
        <v>632.73</v>
      </c>
      <c r="AH266" s="25">
        <v>0</v>
      </c>
      <c r="AI266" s="25">
        <v>300</v>
      </c>
      <c r="AJ266" s="25">
        <v>0</v>
      </c>
      <c r="AK266" s="25">
        <v>0</v>
      </c>
      <c r="AL266" s="25">
        <v>300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5">
        <v>300</v>
      </c>
      <c r="AT266" s="25">
        <v>0</v>
      </c>
      <c r="AU266" s="25">
        <v>0</v>
      </c>
      <c r="AV266" s="25">
        <v>300</v>
      </c>
      <c r="AW266" s="25">
        <v>0</v>
      </c>
      <c r="AX266" s="25">
        <v>300</v>
      </c>
      <c r="AY266" s="25">
        <v>0</v>
      </c>
      <c r="AZ266" s="25">
        <v>0</v>
      </c>
      <c r="BA266" s="25">
        <v>300</v>
      </c>
      <c r="BB266" s="25">
        <v>0</v>
      </c>
      <c r="BC266" s="25">
        <v>0</v>
      </c>
      <c r="BD266" s="25">
        <v>0</v>
      </c>
      <c r="BE266" s="25">
        <v>0</v>
      </c>
      <c r="BF266" s="25">
        <v>0</v>
      </c>
      <c r="BG266" s="25">
        <v>0</v>
      </c>
      <c r="BH266" s="25">
        <v>300</v>
      </c>
      <c r="BI266" s="20">
        <v>0</v>
      </c>
      <c r="BJ266" s="21">
        <v>0</v>
      </c>
      <c r="BK266" s="21">
        <v>300</v>
      </c>
      <c r="BL266" s="22">
        <v>0</v>
      </c>
    </row>
    <row r="267" spans="1:64" ht="31.5" x14ac:dyDescent="0.25">
      <c r="A267" s="16" t="s">
        <v>42</v>
      </c>
      <c r="B267" s="17" t="s">
        <v>334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8" t="s">
        <v>43</v>
      </c>
      <c r="R267" s="17"/>
      <c r="S267" s="17"/>
      <c r="T267" s="19">
        <v>300</v>
      </c>
      <c r="U267" s="19">
        <v>0</v>
      </c>
      <c r="V267" s="19">
        <v>0</v>
      </c>
      <c r="W267" s="19">
        <v>300</v>
      </c>
      <c r="X267" s="19">
        <v>0</v>
      </c>
      <c r="Y267" s="19">
        <v>332.73</v>
      </c>
      <c r="Z267" s="19">
        <v>0</v>
      </c>
      <c r="AA267" s="19">
        <v>0</v>
      </c>
      <c r="AB267" s="19">
        <v>332.73</v>
      </c>
      <c r="AC267" s="19">
        <v>0</v>
      </c>
      <c r="AD267" s="25">
        <v>632.73</v>
      </c>
      <c r="AE267" s="25">
        <v>0</v>
      </c>
      <c r="AF267" s="25">
        <v>0</v>
      </c>
      <c r="AG267" s="25">
        <v>632.73</v>
      </c>
      <c r="AH267" s="25">
        <v>0</v>
      </c>
      <c r="AI267" s="25">
        <v>300</v>
      </c>
      <c r="AJ267" s="25">
        <v>0</v>
      </c>
      <c r="AK267" s="25">
        <v>0</v>
      </c>
      <c r="AL267" s="25">
        <v>300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5">
        <v>300</v>
      </c>
      <c r="AT267" s="25">
        <v>0</v>
      </c>
      <c r="AU267" s="25">
        <v>0</v>
      </c>
      <c r="AV267" s="25">
        <v>300</v>
      </c>
      <c r="AW267" s="25">
        <v>0</v>
      </c>
      <c r="AX267" s="25">
        <v>300</v>
      </c>
      <c r="AY267" s="25">
        <v>0</v>
      </c>
      <c r="AZ267" s="25">
        <v>0</v>
      </c>
      <c r="BA267" s="25">
        <v>300</v>
      </c>
      <c r="BB267" s="25">
        <v>0</v>
      </c>
      <c r="BC267" s="25">
        <v>0</v>
      </c>
      <c r="BD267" s="25">
        <v>0</v>
      </c>
      <c r="BE267" s="25">
        <v>0</v>
      </c>
      <c r="BF267" s="25">
        <v>0</v>
      </c>
      <c r="BG267" s="25">
        <v>0</v>
      </c>
      <c r="BH267" s="25">
        <v>300</v>
      </c>
      <c r="BI267" s="20">
        <v>0</v>
      </c>
      <c r="BJ267" s="21">
        <v>0</v>
      </c>
      <c r="BK267" s="21">
        <v>300</v>
      </c>
      <c r="BL267" s="22">
        <v>0</v>
      </c>
    </row>
    <row r="268" spans="1:64" ht="31.5" x14ac:dyDescent="0.25">
      <c r="A268" s="16" t="s">
        <v>335</v>
      </c>
      <c r="B268" s="17" t="s">
        <v>336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8"/>
      <c r="R268" s="17"/>
      <c r="S268" s="17"/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25">
        <v>0</v>
      </c>
      <c r="AE268" s="25">
        <v>0</v>
      </c>
      <c r="AF268" s="25">
        <v>0</v>
      </c>
      <c r="AG268" s="25">
        <v>0</v>
      </c>
      <c r="AH268" s="25">
        <v>0</v>
      </c>
      <c r="AI268" s="25">
        <v>13988</v>
      </c>
      <c r="AJ268" s="25">
        <v>0</v>
      </c>
      <c r="AK268" s="25">
        <v>0</v>
      </c>
      <c r="AL268" s="25">
        <v>13988</v>
      </c>
      <c r="AM268" s="25">
        <v>0</v>
      </c>
      <c r="AN268" s="25">
        <v>0</v>
      </c>
      <c r="AO268" s="25">
        <v>0</v>
      </c>
      <c r="AP268" s="25">
        <v>0</v>
      </c>
      <c r="AQ268" s="25">
        <v>0</v>
      </c>
      <c r="AR268" s="25">
        <v>0</v>
      </c>
      <c r="AS268" s="25">
        <v>13988</v>
      </c>
      <c r="AT268" s="25">
        <v>0</v>
      </c>
      <c r="AU268" s="25">
        <v>0</v>
      </c>
      <c r="AV268" s="25">
        <v>13988</v>
      </c>
      <c r="AW268" s="25">
        <v>0</v>
      </c>
      <c r="AX268" s="25">
        <v>2582.4</v>
      </c>
      <c r="AY268" s="25">
        <v>0</v>
      </c>
      <c r="AZ268" s="25">
        <v>0</v>
      </c>
      <c r="BA268" s="25">
        <v>2582.4</v>
      </c>
      <c r="BB268" s="25">
        <v>0</v>
      </c>
      <c r="BC268" s="25">
        <v>0</v>
      </c>
      <c r="BD268" s="25">
        <v>0</v>
      </c>
      <c r="BE268" s="25">
        <v>0</v>
      </c>
      <c r="BF268" s="25">
        <v>0</v>
      </c>
      <c r="BG268" s="25">
        <v>0</v>
      </c>
      <c r="BH268" s="25">
        <v>2582.4</v>
      </c>
      <c r="BI268" s="20">
        <v>0</v>
      </c>
      <c r="BJ268" s="21">
        <v>0</v>
      </c>
      <c r="BK268" s="21">
        <v>2582.4</v>
      </c>
      <c r="BL268" s="22">
        <v>0</v>
      </c>
    </row>
    <row r="269" spans="1:64" ht="31.5" x14ac:dyDescent="0.25">
      <c r="A269" s="16" t="s">
        <v>42</v>
      </c>
      <c r="B269" s="17" t="s">
        <v>336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8" t="s">
        <v>43</v>
      </c>
      <c r="R269" s="17"/>
      <c r="S269" s="17"/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25">
        <v>0</v>
      </c>
      <c r="AE269" s="25">
        <v>0</v>
      </c>
      <c r="AF269" s="25">
        <v>0</v>
      </c>
      <c r="AG269" s="25">
        <v>0</v>
      </c>
      <c r="AH269" s="25">
        <v>0</v>
      </c>
      <c r="AI269" s="25">
        <v>13988</v>
      </c>
      <c r="AJ269" s="25">
        <v>0</v>
      </c>
      <c r="AK269" s="25">
        <v>0</v>
      </c>
      <c r="AL269" s="25">
        <v>13988</v>
      </c>
      <c r="AM269" s="25">
        <v>0</v>
      </c>
      <c r="AN269" s="25">
        <v>0</v>
      </c>
      <c r="AO269" s="25">
        <v>0</v>
      </c>
      <c r="AP269" s="25">
        <v>0</v>
      </c>
      <c r="AQ269" s="25">
        <v>0</v>
      </c>
      <c r="AR269" s="25">
        <v>0</v>
      </c>
      <c r="AS269" s="25">
        <v>13988</v>
      </c>
      <c r="AT269" s="25">
        <v>0</v>
      </c>
      <c r="AU269" s="25">
        <v>0</v>
      </c>
      <c r="AV269" s="25">
        <v>13988</v>
      </c>
      <c r="AW269" s="25">
        <v>0</v>
      </c>
      <c r="AX269" s="25">
        <v>2582.4</v>
      </c>
      <c r="AY269" s="25">
        <v>0</v>
      </c>
      <c r="AZ269" s="25">
        <v>0</v>
      </c>
      <c r="BA269" s="25">
        <v>2582.4</v>
      </c>
      <c r="BB269" s="25">
        <v>0</v>
      </c>
      <c r="BC269" s="25">
        <v>0</v>
      </c>
      <c r="BD269" s="25">
        <v>0</v>
      </c>
      <c r="BE269" s="25">
        <v>0</v>
      </c>
      <c r="BF269" s="25">
        <v>0</v>
      </c>
      <c r="BG269" s="25">
        <v>0</v>
      </c>
      <c r="BH269" s="25">
        <v>2582.4</v>
      </c>
      <c r="BI269" s="20">
        <v>0</v>
      </c>
      <c r="BJ269" s="21">
        <v>0</v>
      </c>
      <c r="BK269" s="21">
        <v>2582.4</v>
      </c>
      <c r="BL269" s="22">
        <v>0</v>
      </c>
    </row>
    <row r="270" spans="1:64" ht="15.75" x14ac:dyDescent="0.25">
      <c r="A270" s="16" t="s">
        <v>337</v>
      </c>
      <c r="B270" s="17" t="s">
        <v>338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8"/>
      <c r="R270" s="17"/>
      <c r="S270" s="17"/>
      <c r="T270" s="19">
        <v>657.53353000000004</v>
      </c>
      <c r="U270" s="19">
        <v>419.17655999999999</v>
      </c>
      <c r="V270" s="19">
        <v>139.72696999999999</v>
      </c>
      <c r="W270" s="19">
        <v>98.63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25">
        <v>657.53353000000004</v>
      </c>
      <c r="AE270" s="25">
        <v>419.17655999999999</v>
      </c>
      <c r="AF270" s="25">
        <v>139.72696999999999</v>
      </c>
      <c r="AG270" s="25">
        <v>98.63</v>
      </c>
      <c r="AH270" s="25">
        <v>0</v>
      </c>
      <c r="AI270" s="25">
        <v>61.02</v>
      </c>
      <c r="AJ270" s="25">
        <v>0</v>
      </c>
      <c r="AK270" s="25">
        <v>0</v>
      </c>
      <c r="AL270" s="25">
        <v>61.02</v>
      </c>
      <c r="AM270" s="25">
        <v>0</v>
      </c>
      <c r="AN270" s="25">
        <v>0</v>
      </c>
      <c r="AO270" s="25">
        <v>0</v>
      </c>
      <c r="AP270" s="25">
        <v>0</v>
      </c>
      <c r="AQ270" s="25">
        <v>0</v>
      </c>
      <c r="AR270" s="25">
        <v>0</v>
      </c>
      <c r="AS270" s="25">
        <v>61.02</v>
      </c>
      <c r="AT270" s="25">
        <v>0</v>
      </c>
      <c r="AU270" s="25">
        <v>0</v>
      </c>
      <c r="AV270" s="25">
        <v>61.02</v>
      </c>
      <c r="AW270" s="25">
        <v>0</v>
      </c>
      <c r="AX270" s="25">
        <v>95.58</v>
      </c>
      <c r="AY270" s="25">
        <v>0</v>
      </c>
      <c r="AZ270" s="25">
        <v>0</v>
      </c>
      <c r="BA270" s="25">
        <v>95.58</v>
      </c>
      <c r="BB270" s="25">
        <v>0</v>
      </c>
      <c r="BC270" s="25">
        <v>0</v>
      </c>
      <c r="BD270" s="25">
        <v>0</v>
      </c>
      <c r="BE270" s="25">
        <v>0</v>
      </c>
      <c r="BF270" s="25">
        <v>0</v>
      </c>
      <c r="BG270" s="25">
        <v>0</v>
      </c>
      <c r="BH270" s="25">
        <v>95.58</v>
      </c>
      <c r="BI270" s="20">
        <v>0</v>
      </c>
      <c r="BJ270" s="21">
        <v>0</v>
      </c>
      <c r="BK270" s="21">
        <v>95.58</v>
      </c>
      <c r="BL270" s="22">
        <v>0</v>
      </c>
    </row>
    <row r="271" spans="1:64" ht="31.5" x14ac:dyDescent="0.25">
      <c r="A271" s="16" t="s">
        <v>42</v>
      </c>
      <c r="B271" s="17" t="s">
        <v>338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8" t="s">
        <v>43</v>
      </c>
      <c r="R271" s="17"/>
      <c r="S271" s="17"/>
      <c r="T271" s="19">
        <v>657.53353000000004</v>
      </c>
      <c r="U271" s="19">
        <v>419.17655999999999</v>
      </c>
      <c r="V271" s="19">
        <v>139.72696999999999</v>
      </c>
      <c r="W271" s="19">
        <v>98.63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25">
        <v>657.53353000000004</v>
      </c>
      <c r="AE271" s="25">
        <v>419.17655999999999</v>
      </c>
      <c r="AF271" s="25">
        <v>139.72696999999999</v>
      </c>
      <c r="AG271" s="25">
        <v>98.63</v>
      </c>
      <c r="AH271" s="25">
        <v>0</v>
      </c>
      <c r="AI271" s="25">
        <v>61.02</v>
      </c>
      <c r="AJ271" s="25">
        <v>0</v>
      </c>
      <c r="AK271" s="25">
        <v>0</v>
      </c>
      <c r="AL271" s="25">
        <v>61.02</v>
      </c>
      <c r="AM271" s="25">
        <v>0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5">
        <v>61.02</v>
      </c>
      <c r="AT271" s="25">
        <v>0</v>
      </c>
      <c r="AU271" s="25">
        <v>0</v>
      </c>
      <c r="AV271" s="25">
        <v>61.02</v>
      </c>
      <c r="AW271" s="25">
        <v>0</v>
      </c>
      <c r="AX271" s="25">
        <v>95.58</v>
      </c>
      <c r="AY271" s="25">
        <v>0</v>
      </c>
      <c r="AZ271" s="25">
        <v>0</v>
      </c>
      <c r="BA271" s="25">
        <v>95.58</v>
      </c>
      <c r="BB271" s="25">
        <v>0</v>
      </c>
      <c r="BC271" s="25">
        <v>0</v>
      </c>
      <c r="BD271" s="25">
        <v>0</v>
      </c>
      <c r="BE271" s="25">
        <v>0</v>
      </c>
      <c r="BF271" s="25">
        <v>0</v>
      </c>
      <c r="BG271" s="25">
        <v>0</v>
      </c>
      <c r="BH271" s="25">
        <v>95.58</v>
      </c>
      <c r="BI271" s="20">
        <v>0</v>
      </c>
      <c r="BJ271" s="21">
        <v>0</v>
      </c>
      <c r="BK271" s="21">
        <v>95.58</v>
      </c>
      <c r="BL271" s="22">
        <v>0</v>
      </c>
    </row>
    <row r="272" spans="1:64" ht="31.5" x14ac:dyDescent="0.25">
      <c r="A272" s="16" t="s">
        <v>339</v>
      </c>
      <c r="B272" s="17" t="s">
        <v>340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8"/>
      <c r="R272" s="17"/>
      <c r="S272" s="17"/>
      <c r="T272" s="19">
        <v>1560.2</v>
      </c>
      <c r="U272" s="19">
        <v>0</v>
      </c>
      <c r="V272" s="19">
        <v>1326.17</v>
      </c>
      <c r="W272" s="19">
        <v>234.03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25">
        <v>1560.2</v>
      </c>
      <c r="AE272" s="25">
        <v>0</v>
      </c>
      <c r="AF272" s="25">
        <v>1326.17</v>
      </c>
      <c r="AG272" s="25">
        <v>234.03</v>
      </c>
      <c r="AH272" s="25">
        <v>0</v>
      </c>
      <c r="AI272" s="25">
        <v>225.96</v>
      </c>
      <c r="AJ272" s="25">
        <v>0</v>
      </c>
      <c r="AK272" s="25">
        <v>0</v>
      </c>
      <c r="AL272" s="25">
        <v>225.96</v>
      </c>
      <c r="AM272" s="25">
        <v>0</v>
      </c>
      <c r="AN272" s="25">
        <v>0</v>
      </c>
      <c r="AO272" s="25">
        <v>0</v>
      </c>
      <c r="AP272" s="25">
        <v>0</v>
      </c>
      <c r="AQ272" s="25">
        <v>0</v>
      </c>
      <c r="AR272" s="25">
        <v>0</v>
      </c>
      <c r="AS272" s="25">
        <v>225.96</v>
      </c>
      <c r="AT272" s="25">
        <v>0</v>
      </c>
      <c r="AU272" s="25">
        <v>0</v>
      </c>
      <c r="AV272" s="25">
        <v>225.96</v>
      </c>
      <c r="AW272" s="25">
        <v>0</v>
      </c>
      <c r="AX272" s="25">
        <v>2098.1999999999998</v>
      </c>
      <c r="AY272" s="25">
        <v>0</v>
      </c>
      <c r="AZ272" s="25">
        <v>0</v>
      </c>
      <c r="BA272" s="25">
        <v>2098.1999999999998</v>
      </c>
      <c r="BB272" s="25">
        <v>0</v>
      </c>
      <c r="BC272" s="25">
        <v>0</v>
      </c>
      <c r="BD272" s="25">
        <v>0</v>
      </c>
      <c r="BE272" s="25">
        <v>0</v>
      </c>
      <c r="BF272" s="25">
        <v>0</v>
      </c>
      <c r="BG272" s="25">
        <v>0</v>
      </c>
      <c r="BH272" s="25">
        <v>2098.1999999999998</v>
      </c>
      <c r="BI272" s="20">
        <v>0</v>
      </c>
      <c r="BJ272" s="21">
        <v>0</v>
      </c>
      <c r="BK272" s="21">
        <v>2098.1999999999998</v>
      </c>
      <c r="BL272" s="22">
        <v>0</v>
      </c>
    </row>
    <row r="273" spans="1:64" ht="31.5" x14ac:dyDescent="0.25">
      <c r="A273" s="16" t="s">
        <v>42</v>
      </c>
      <c r="B273" s="17" t="s">
        <v>340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8" t="s">
        <v>43</v>
      </c>
      <c r="R273" s="17"/>
      <c r="S273" s="17"/>
      <c r="T273" s="19">
        <v>1560.2</v>
      </c>
      <c r="U273" s="19">
        <v>0</v>
      </c>
      <c r="V273" s="19">
        <v>1326.17</v>
      </c>
      <c r="W273" s="19">
        <v>234.03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25">
        <v>1560.2</v>
      </c>
      <c r="AE273" s="25">
        <v>0</v>
      </c>
      <c r="AF273" s="25">
        <v>1326.17</v>
      </c>
      <c r="AG273" s="25">
        <v>234.03</v>
      </c>
      <c r="AH273" s="25">
        <v>0</v>
      </c>
      <c r="AI273" s="25">
        <v>225.96</v>
      </c>
      <c r="AJ273" s="25">
        <v>0</v>
      </c>
      <c r="AK273" s="25">
        <v>0</v>
      </c>
      <c r="AL273" s="25">
        <v>225.96</v>
      </c>
      <c r="AM273" s="25">
        <v>0</v>
      </c>
      <c r="AN273" s="25">
        <v>0</v>
      </c>
      <c r="AO273" s="25">
        <v>0</v>
      </c>
      <c r="AP273" s="25">
        <v>0</v>
      </c>
      <c r="AQ273" s="25">
        <v>0</v>
      </c>
      <c r="AR273" s="25">
        <v>0</v>
      </c>
      <c r="AS273" s="25">
        <v>225.96</v>
      </c>
      <c r="AT273" s="25">
        <v>0</v>
      </c>
      <c r="AU273" s="25">
        <v>0</v>
      </c>
      <c r="AV273" s="25">
        <v>225.96</v>
      </c>
      <c r="AW273" s="25">
        <v>0</v>
      </c>
      <c r="AX273" s="25">
        <v>2098.1999999999998</v>
      </c>
      <c r="AY273" s="25">
        <v>0</v>
      </c>
      <c r="AZ273" s="25">
        <v>0</v>
      </c>
      <c r="BA273" s="25">
        <v>2098.1999999999998</v>
      </c>
      <c r="BB273" s="25">
        <v>0</v>
      </c>
      <c r="BC273" s="25">
        <v>0</v>
      </c>
      <c r="BD273" s="25">
        <v>0</v>
      </c>
      <c r="BE273" s="25">
        <v>0</v>
      </c>
      <c r="BF273" s="25">
        <v>0</v>
      </c>
      <c r="BG273" s="25">
        <v>0</v>
      </c>
      <c r="BH273" s="25">
        <v>2098.1999999999998</v>
      </c>
      <c r="BI273" s="20">
        <v>0</v>
      </c>
      <c r="BJ273" s="21">
        <v>0</v>
      </c>
      <c r="BK273" s="21">
        <v>2098.1999999999998</v>
      </c>
      <c r="BL273" s="22">
        <v>0</v>
      </c>
    </row>
    <row r="274" spans="1:64" ht="31.5" x14ac:dyDescent="0.25">
      <c r="A274" s="16" t="s">
        <v>341</v>
      </c>
      <c r="B274" s="17" t="s">
        <v>342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8"/>
      <c r="R274" s="17"/>
      <c r="S274" s="17"/>
      <c r="T274" s="19">
        <v>15144.165000000001</v>
      </c>
      <c r="U274" s="19">
        <v>0</v>
      </c>
      <c r="V274" s="19">
        <v>130.1</v>
      </c>
      <c r="W274" s="19">
        <v>15014.065000000001</v>
      </c>
      <c r="X274" s="19">
        <v>0</v>
      </c>
      <c r="Y274" s="19">
        <v>3619.7280700000001</v>
      </c>
      <c r="Z274" s="19">
        <v>0</v>
      </c>
      <c r="AA274" s="19">
        <v>1423.9214099999999</v>
      </c>
      <c r="AB274" s="19">
        <v>2195.8066600000002</v>
      </c>
      <c r="AC274" s="19">
        <v>0</v>
      </c>
      <c r="AD274" s="25">
        <f>18763.89307-1423.92141</f>
        <v>17339.971659999999</v>
      </c>
      <c r="AE274" s="25">
        <v>0</v>
      </c>
      <c r="AF274" s="25">
        <v>1554.0214100000001</v>
      </c>
      <c r="AG274" s="25">
        <v>17209.871660000001</v>
      </c>
      <c r="AH274" s="25">
        <v>0</v>
      </c>
      <c r="AI274" s="25">
        <v>17063.025000000001</v>
      </c>
      <c r="AJ274" s="25">
        <v>0</v>
      </c>
      <c r="AK274" s="25">
        <v>147.80000000000001</v>
      </c>
      <c r="AL274" s="25">
        <v>16915.224999999999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5">
        <v>17063.025000000001</v>
      </c>
      <c r="AT274" s="25">
        <v>0</v>
      </c>
      <c r="AU274" s="25">
        <v>147.80000000000001</v>
      </c>
      <c r="AV274" s="25">
        <v>16915.224999999999</v>
      </c>
      <c r="AW274" s="25">
        <v>0</v>
      </c>
      <c r="AX274" s="25">
        <v>17123.525000000001</v>
      </c>
      <c r="AY274" s="25">
        <v>0</v>
      </c>
      <c r="AZ274" s="25">
        <v>206.8</v>
      </c>
      <c r="BA274" s="25">
        <v>16916.724999999999</v>
      </c>
      <c r="BB274" s="25">
        <v>0</v>
      </c>
      <c r="BC274" s="25">
        <v>0</v>
      </c>
      <c r="BD274" s="25">
        <v>0</v>
      </c>
      <c r="BE274" s="25">
        <v>0</v>
      </c>
      <c r="BF274" s="25">
        <v>0</v>
      </c>
      <c r="BG274" s="25">
        <v>0</v>
      </c>
      <c r="BH274" s="25">
        <v>17123.525000000001</v>
      </c>
      <c r="BI274" s="20">
        <v>0</v>
      </c>
      <c r="BJ274" s="21">
        <v>206.8</v>
      </c>
      <c r="BK274" s="21">
        <v>16916.724999999999</v>
      </c>
      <c r="BL274" s="22">
        <v>0</v>
      </c>
    </row>
    <row r="275" spans="1:64" ht="15.75" x14ac:dyDescent="0.25">
      <c r="A275" s="16" t="s">
        <v>343</v>
      </c>
      <c r="B275" s="17" t="s">
        <v>344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8"/>
      <c r="R275" s="17"/>
      <c r="S275" s="17"/>
      <c r="T275" s="19">
        <v>5996.36</v>
      </c>
      <c r="U275" s="19">
        <v>0</v>
      </c>
      <c r="V275" s="19">
        <v>130.1</v>
      </c>
      <c r="W275" s="19">
        <v>5866.26</v>
      </c>
      <c r="X275" s="19">
        <v>0</v>
      </c>
      <c r="Y275" s="19">
        <v>2069.7280700000001</v>
      </c>
      <c r="Z275" s="19">
        <v>0</v>
      </c>
      <c r="AA275" s="19">
        <v>1423.9214099999999</v>
      </c>
      <c r="AB275" s="19">
        <v>645.80665999999997</v>
      </c>
      <c r="AC275" s="19">
        <v>0</v>
      </c>
      <c r="AD275" s="25">
        <f>8066.08807-1423.92141</f>
        <v>6642.1666599999999</v>
      </c>
      <c r="AE275" s="25">
        <v>0</v>
      </c>
      <c r="AF275" s="25">
        <v>1554.0214100000001</v>
      </c>
      <c r="AG275" s="25">
        <v>6512.0666600000004</v>
      </c>
      <c r="AH275" s="25">
        <v>0</v>
      </c>
      <c r="AI275" s="25">
        <v>5915.22</v>
      </c>
      <c r="AJ275" s="25">
        <v>0</v>
      </c>
      <c r="AK275" s="25">
        <v>147.80000000000001</v>
      </c>
      <c r="AL275" s="25">
        <v>5767.42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5">
        <v>5915.22</v>
      </c>
      <c r="AT275" s="25">
        <v>0</v>
      </c>
      <c r="AU275" s="25">
        <v>147.80000000000001</v>
      </c>
      <c r="AV275" s="25">
        <v>5767.42</v>
      </c>
      <c r="AW275" s="25">
        <v>0</v>
      </c>
      <c r="AX275" s="25">
        <v>5975.72</v>
      </c>
      <c r="AY275" s="25">
        <v>0</v>
      </c>
      <c r="AZ275" s="25">
        <v>206.8</v>
      </c>
      <c r="BA275" s="25">
        <v>5768.92</v>
      </c>
      <c r="BB275" s="25">
        <v>0</v>
      </c>
      <c r="BC275" s="25">
        <v>0</v>
      </c>
      <c r="BD275" s="25">
        <v>0</v>
      </c>
      <c r="BE275" s="25">
        <v>0</v>
      </c>
      <c r="BF275" s="25">
        <v>0</v>
      </c>
      <c r="BG275" s="25">
        <v>0</v>
      </c>
      <c r="BH275" s="25">
        <v>5975.72</v>
      </c>
      <c r="BI275" s="20">
        <v>0</v>
      </c>
      <c r="BJ275" s="21">
        <v>206.8</v>
      </c>
      <c r="BK275" s="21">
        <v>5768.92</v>
      </c>
      <c r="BL275" s="22">
        <v>0</v>
      </c>
    </row>
    <row r="276" spans="1:64" ht="31.5" x14ac:dyDescent="0.25">
      <c r="A276" s="16" t="s">
        <v>345</v>
      </c>
      <c r="B276" s="17" t="s">
        <v>346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8"/>
      <c r="R276" s="17"/>
      <c r="S276" s="17"/>
      <c r="T276" s="19">
        <v>130.1</v>
      </c>
      <c r="U276" s="19">
        <v>0</v>
      </c>
      <c r="V276" s="19">
        <v>130.1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25">
        <v>130.1</v>
      </c>
      <c r="AE276" s="25">
        <v>0</v>
      </c>
      <c r="AF276" s="25">
        <v>130.1</v>
      </c>
      <c r="AG276" s="25">
        <v>0</v>
      </c>
      <c r="AH276" s="25">
        <v>0</v>
      </c>
      <c r="AI276" s="25">
        <v>147.80000000000001</v>
      </c>
      <c r="AJ276" s="25">
        <v>0</v>
      </c>
      <c r="AK276" s="25">
        <v>147.80000000000001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5">
        <v>147.80000000000001</v>
      </c>
      <c r="AT276" s="25">
        <v>0</v>
      </c>
      <c r="AU276" s="25">
        <v>147.80000000000001</v>
      </c>
      <c r="AV276" s="25">
        <v>0</v>
      </c>
      <c r="AW276" s="25">
        <v>0</v>
      </c>
      <c r="AX276" s="25">
        <v>206.8</v>
      </c>
      <c r="AY276" s="25">
        <v>0</v>
      </c>
      <c r="AZ276" s="25">
        <v>206.8</v>
      </c>
      <c r="BA276" s="25">
        <v>0</v>
      </c>
      <c r="BB276" s="25">
        <v>0</v>
      </c>
      <c r="BC276" s="25">
        <v>0</v>
      </c>
      <c r="BD276" s="25">
        <v>0</v>
      </c>
      <c r="BE276" s="25">
        <v>0</v>
      </c>
      <c r="BF276" s="25">
        <v>0</v>
      </c>
      <c r="BG276" s="25">
        <v>0</v>
      </c>
      <c r="BH276" s="25">
        <v>206.8</v>
      </c>
      <c r="BI276" s="20">
        <v>0</v>
      </c>
      <c r="BJ276" s="21">
        <v>206.8</v>
      </c>
      <c r="BK276" s="21">
        <v>0</v>
      </c>
      <c r="BL276" s="22">
        <v>0</v>
      </c>
    </row>
    <row r="277" spans="1:64" ht="31.5" x14ac:dyDescent="0.25">
      <c r="A277" s="16" t="s">
        <v>42</v>
      </c>
      <c r="B277" s="17" t="s">
        <v>346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8" t="s">
        <v>43</v>
      </c>
      <c r="R277" s="17"/>
      <c r="S277" s="17"/>
      <c r="T277" s="19">
        <v>130.1</v>
      </c>
      <c r="U277" s="19">
        <v>0</v>
      </c>
      <c r="V277" s="19">
        <v>130.1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25">
        <v>130.1</v>
      </c>
      <c r="AE277" s="25">
        <v>0</v>
      </c>
      <c r="AF277" s="25">
        <v>130.1</v>
      </c>
      <c r="AG277" s="25">
        <v>0</v>
      </c>
      <c r="AH277" s="25">
        <v>0</v>
      </c>
      <c r="AI277" s="25">
        <v>147.80000000000001</v>
      </c>
      <c r="AJ277" s="25">
        <v>0</v>
      </c>
      <c r="AK277" s="25">
        <v>147.80000000000001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5">
        <v>147.80000000000001</v>
      </c>
      <c r="AT277" s="25">
        <v>0</v>
      </c>
      <c r="AU277" s="25">
        <v>147.80000000000001</v>
      </c>
      <c r="AV277" s="25">
        <v>0</v>
      </c>
      <c r="AW277" s="25">
        <v>0</v>
      </c>
      <c r="AX277" s="25">
        <v>206.8</v>
      </c>
      <c r="AY277" s="25">
        <v>0</v>
      </c>
      <c r="AZ277" s="25">
        <v>206.8</v>
      </c>
      <c r="BA277" s="25">
        <v>0</v>
      </c>
      <c r="BB277" s="25">
        <v>0</v>
      </c>
      <c r="BC277" s="25">
        <v>0</v>
      </c>
      <c r="BD277" s="25">
        <v>0</v>
      </c>
      <c r="BE277" s="25">
        <v>0</v>
      </c>
      <c r="BF277" s="25">
        <v>0</v>
      </c>
      <c r="BG277" s="25">
        <v>0</v>
      </c>
      <c r="BH277" s="25">
        <v>206.8</v>
      </c>
      <c r="BI277" s="20">
        <v>0</v>
      </c>
      <c r="BJ277" s="21">
        <v>206.8</v>
      </c>
      <c r="BK277" s="21">
        <v>0</v>
      </c>
      <c r="BL277" s="22">
        <v>0</v>
      </c>
    </row>
    <row r="278" spans="1:64" ht="15.75" x14ac:dyDescent="0.25">
      <c r="A278" s="16" t="s">
        <v>347</v>
      </c>
      <c r="B278" s="17" t="s">
        <v>348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8"/>
      <c r="R278" s="17"/>
      <c r="S278" s="17"/>
      <c r="T278" s="19">
        <v>45</v>
      </c>
      <c r="U278" s="19">
        <v>0</v>
      </c>
      <c r="V278" s="19">
        <v>0</v>
      </c>
      <c r="W278" s="19">
        <v>45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25">
        <v>45</v>
      </c>
      <c r="AE278" s="25">
        <v>0</v>
      </c>
      <c r="AF278" s="25">
        <v>0</v>
      </c>
      <c r="AG278" s="25">
        <v>45</v>
      </c>
      <c r="AH278" s="25">
        <v>0</v>
      </c>
      <c r="AI278" s="25">
        <v>45</v>
      </c>
      <c r="AJ278" s="25">
        <v>0</v>
      </c>
      <c r="AK278" s="25">
        <v>0</v>
      </c>
      <c r="AL278" s="25">
        <v>45</v>
      </c>
      <c r="AM278" s="25">
        <v>0</v>
      </c>
      <c r="AN278" s="25">
        <v>0</v>
      </c>
      <c r="AO278" s="25">
        <v>0</v>
      </c>
      <c r="AP278" s="25">
        <v>0</v>
      </c>
      <c r="AQ278" s="25">
        <v>0</v>
      </c>
      <c r="AR278" s="25">
        <v>0</v>
      </c>
      <c r="AS278" s="25">
        <v>45</v>
      </c>
      <c r="AT278" s="25">
        <v>0</v>
      </c>
      <c r="AU278" s="25">
        <v>0</v>
      </c>
      <c r="AV278" s="25">
        <v>45</v>
      </c>
      <c r="AW278" s="25">
        <v>0</v>
      </c>
      <c r="AX278" s="25">
        <v>45</v>
      </c>
      <c r="AY278" s="25">
        <v>0</v>
      </c>
      <c r="AZ278" s="25">
        <v>0</v>
      </c>
      <c r="BA278" s="25">
        <v>45</v>
      </c>
      <c r="BB278" s="25">
        <v>0</v>
      </c>
      <c r="BC278" s="25">
        <v>0</v>
      </c>
      <c r="BD278" s="25">
        <v>0</v>
      </c>
      <c r="BE278" s="25">
        <v>0</v>
      </c>
      <c r="BF278" s="25">
        <v>0</v>
      </c>
      <c r="BG278" s="25">
        <v>0</v>
      </c>
      <c r="BH278" s="25">
        <v>45</v>
      </c>
      <c r="BI278" s="20">
        <v>0</v>
      </c>
      <c r="BJ278" s="21">
        <v>0</v>
      </c>
      <c r="BK278" s="21">
        <v>45</v>
      </c>
      <c r="BL278" s="22">
        <v>0</v>
      </c>
    </row>
    <row r="279" spans="1:64" ht="31.5" x14ac:dyDescent="0.25">
      <c r="A279" s="16" t="s">
        <v>42</v>
      </c>
      <c r="B279" s="17" t="s">
        <v>348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8" t="s">
        <v>43</v>
      </c>
      <c r="R279" s="17"/>
      <c r="S279" s="17"/>
      <c r="T279" s="19">
        <v>45</v>
      </c>
      <c r="U279" s="19">
        <v>0</v>
      </c>
      <c r="V279" s="19">
        <v>0</v>
      </c>
      <c r="W279" s="19">
        <v>45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25">
        <v>45</v>
      </c>
      <c r="AE279" s="25">
        <v>0</v>
      </c>
      <c r="AF279" s="25">
        <v>0</v>
      </c>
      <c r="AG279" s="25">
        <v>45</v>
      </c>
      <c r="AH279" s="25">
        <v>0</v>
      </c>
      <c r="AI279" s="25">
        <v>45</v>
      </c>
      <c r="AJ279" s="25">
        <v>0</v>
      </c>
      <c r="AK279" s="25">
        <v>0</v>
      </c>
      <c r="AL279" s="25">
        <v>45</v>
      </c>
      <c r="AM279" s="25">
        <v>0</v>
      </c>
      <c r="AN279" s="25">
        <v>0</v>
      </c>
      <c r="AO279" s="25">
        <v>0</v>
      </c>
      <c r="AP279" s="25">
        <v>0</v>
      </c>
      <c r="AQ279" s="25">
        <v>0</v>
      </c>
      <c r="AR279" s="25">
        <v>0</v>
      </c>
      <c r="AS279" s="25">
        <v>45</v>
      </c>
      <c r="AT279" s="25">
        <v>0</v>
      </c>
      <c r="AU279" s="25">
        <v>0</v>
      </c>
      <c r="AV279" s="25">
        <v>45</v>
      </c>
      <c r="AW279" s="25">
        <v>0</v>
      </c>
      <c r="AX279" s="25">
        <v>45</v>
      </c>
      <c r="AY279" s="25">
        <v>0</v>
      </c>
      <c r="AZ279" s="25">
        <v>0</v>
      </c>
      <c r="BA279" s="25">
        <v>45</v>
      </c>
      <c r="BB279" s="25">
        <v>0</v>
      </c>
      <c r="BC279" s="25">
        <v>0</v>
      </c>
      <c r="BD279" s="25">
        <v>0</v>
      </c>
      <c r="BE279" s="25">
        <v>0</v>
      </c>
      <c r="BF279" s="25">
        <v>0</v>
      </c>
      <c r="BG279" s="25">
        <v>0</v>
      </c>
      <c r="BH279" s="25">
        <v>45</v>
      </c>
      <c r="BI279" s="20">
        <v>0</v>
      </c>
      <c r="BJ279" s="21">
        <v>0</v>
      </c>
      <c r="BK279" s="21">
        <v>45</v>
      </c>
      <c r="BL279" s="22">
        <v>0</v>
      </c>
    </row>
    <row r="280" spans="1:64" ht="15.75" x14ac:dyDescent="0.25">
      <c r="A280" s="16" t="s">
        <v>349</v>
      </c>
      <c r="B280" s="17" t="s">
        <v>350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8"/>
      <c r="R280" s="17"/>
      <c r="S280" s="17"/>
      <c r="T280" s="19">
        <v>5011.26</v>
      </c>
      <c r="U280" s="19">
        <v>0</v>
      </c>
      <c r="V280" s="19">
        <v>0</v>
      </c>
      <c r="W280" s="19">
        <v>5011.26</v>
      </c>
      <c r="X280" s="19">
        <v>0</v>
      </c>
      <c r="Y280" s="19">
        <v>531.45024000000001</v>
      </c>
      <c r="Z280" s="19">
        <v>0</v>
      </c>
      <c r="AA280" s="19">
        <v>0</v>
      </c>
      <c r="AB280" s="19">
        <v>531.45024000000001</v>
      </c>
      <c r="AC280" s="19">
        <v>0</v>
      </c>
      <c r="AD280" s="25">
        <v>5542.7102400000003</v>
      </c>
      <c r="AE280" s="25">
        <v>0</v>
      </c>
      <c r="AF280" s="25">
        <v>0</v>
      </c>
      <c r="AG280" s="25">
        <v>5542.7102400000003</v>
      </c>
      <c r="AH280" s="25">
        <v>0</v>
      </c>
      <c r="AI280" s="25">
        <v>4520.42</v>
      </c>
      <c r="AJ280" s="25">
        <v>0</v>
      </c>
      <c r="AK280" s="25">
        <v>0</v>
      </c>
      <c r="AL280" s="25">
        <v>4520.42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5">
        <v>4520.42</v>
      </c>
      <c r="AT280" s="25">
        <v>0</v>
      </c>
      <c r="AU280" s="25">
        <v>0</v>
      </c>
      <c r="AV280" s="25">
        <v>4520.42</v>
      </c>
      <c r="AW280" s="25">
        <v>0</v>
      </c>
      <c r="AX280" s="25">
        <v>5420.42</v>
      </c>
      <c r="AY280" s="25">
        <v>0</v>
      </c>
      <c r="AZ280" s="25">
        <v>0</v>
      </c>
      <c r="BA280" s="25">
        <v>5420.42</v>
      </c>
      <c r="BB280" s="25">
        <v>0</v>
      </c>
      <c r="BC280" s="25">
        <v>0</v>
      </c>
      <c r="BD280" s="25">
        <v>0</v>
      </c>
      <c r="BE280" s="25">
        <v>0</v>
      </c>
      <c r="BF280" s="25">
        <v>0</v>
      </c>
      <c r="BG280" s="25">
        <v>0</v>
      </c>
      <c r="BH280" s="25">
        <v>5420.42</v>
      </c>
      <c r="BI280" s="20">
        <v>0</v>
      </c>
      <c r="BJ280" s="21">
        <v>0</v>
      </c>
      <c r="BK280" s="21">
        <v>5420.42</v>
      </c>
      <c r="BL280" s="22">
        <v>0</v>
      </c>
    </row>
    <row r="281" spans="1:64" ht="31.5" x14ac:dyDescent="0.25">
      <c r="A281" s="16" t="s">
        <v>42</v>
      </c>
      <c r="B281" s="17" t="s">
        <v>350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8" t="s">
        <v>43</v>
      </c>
      <c r="R281" s="17"/>
      <c r="S281" s="17"/>
      <c r="T281" s="19">
        <v>5005.0600000000004</v>
      </c>
      <c r="U281" s="19">
        <v>0</v>
      </c>
      <c r="V281" s="19">
        <v>0</v>
      </c>
      <c r="W281" s="19">
        <v>5005.0600000000004</v>
      </c>
      <c r="X281" s="19">
        <v>0</v>
      </c>
      <c r="Y281" s="19">
        <v>531.45024000000001</v>
      </c>
      <c r="Z281" s="19">
        <v>0</v>
      </c>
      <c r="AA281" s="19">
        <v>0</v>
      </c>
      <c r="AB281" s="19">
        <v>531.45024000000001</v>
      </c>
      <c r="AC281" s="19">
        <v>0</v>
      </c>
      <c r="AD281" s="25">
        <v>5536.5102399999996</v>
      </c>
      <c r="AE281" s="25">
        <v>0</v>
      </c>
      <c r="AF281" s="25">
        <v>0</v>
      </c>
      <c r="AG281" s="25">
        <v>5536.5102399999996</v>
      </c>
      <c r="AH281" s="25">
        <v>0</v>
      </c>
      <c r="AI281" s="25">
        <v>4520.42</v>
      </c>
      <c r="AJ281" s="25">
        <v>0</v>
      </c>
      <c r="AK281" s="25">
        <v>0</v>
      </c>
      <c r="AL281" s="25">
        <v>4520.42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5">
        <v>4520.42</v>
      </c>
      <c r="AT281" s="25">
        <v>0</v>
      </c>
      <c r="AU281" s="25">
        <v>0</v>
      </c>
      <c r="AV281" s="25">
        <v>4520.42</v>
      </c>
      <c r="AW281" s="25">
        <v>0</v>
      </c>
      <c r="AX281" s="25">
        <v>5420.42</v>
      </c>
      <c r="AY281" s="25">
        <v>0</v>
      </c>
      <c r="AZ281" s="25">
        <v>0</v>
      </c>
      <c r="BA281" s="25">
        <v>5420.42</v>
      </c>
      <c r="BB281" s="25">
        <v>0</v>
      </c>
      <c r="BC281" s="25">
        <v>0</v>
      </c>
      <c r="BD281" s="25">
        <v>0</v>
      </c>
      <c r="BE281" s="25">
        <v>0</v>
      </c>
      <c r="BF281" s="25">
        <v>0</v>
      </c>
      <c r="BG281" s="25">
        <v>0</v>
      </c>
      <c r="BH281" s="25">
        <v>5420.42</v>
      </c>
      <c r="BI281" s="20">
        <v>0</v>
      </c>
      <c r="BJ281" s="21">
        <v>0</v>
      </c>
      <c r="BK281" s="21">
        <v>5420.42</v>
      </c>
      <c r="BL281" s="22">
        <v>0</v>
      </c>
    </row>
    <row r="282" spans="1:64" ht="15.75" x14ac:dyDescent="0.25">
      <c r="A282" s="16" t="s">
        <v>64</v>
      </c>
      <c r="B282" s="17" t="s">
        <v>350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8" t="s">
        <v>65</v>
      </c>
      <c r="R282" s="17"/>
      <c r="S282" s="17"/>
      <c r="T282" s="19">
        <v>6.2</v>
      </c>
      <c r="U282" s="19">
        <v>0</v>
      </c>
      <c r="V282" s="19">
        <v>0</v>
      </c>
      <c r="W282" s="19">
        <v>6.2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25">
        <v>6.2</v>
      </c>
      <c r="AE282" s="25">
        <v>0</v>
      </c>
      <c r="AF282" s="25">
        <v>0</v>
      </c>
      <c r="AG282" s="25">
        <v>6.2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0</v>
      </c>
      <c r="AQ282" s="25">
        <v>0</v>
      </c>
      <c r="AR282" s="25">
        <v>0</v>
      </c>
      <c r="AS282" s="25">
        <v>0</v>
      </c>
      <c r="AT282" s="25">
        <v>0</v>
      </c>
      <c r="AU282" s="25">
        <v>0</v>
      </c>
      <c r="AV282" s="25">
        <v>0</v>
      </c>
      <c r="AW282" s="25">
        <v>0</v>
      </c>
      <c r="AX282" s="25">
        <v>0</v>
      </c>
      <c r="AY282" s="25">
        <v>0</v>
      </c>
      <c r="AZ282" s="25">
        <v>0</v>
      </c>
      <c r="BA282" s="25">
        <v>0</v>
      </c>
      <c r="BB282" s="25">
        <v>0</v>
      </c>
      <c r="BC282" s="25">
        <v>0</v>
      </c>
      <c r="BD282" s="25">
        <v>0</v>
      </c>
      <c r="BE282" s="25">
        <v>0</v>
      </c>
      <c r="BF282" s="25">
        <v>0</v>
      </c>
      <c r="BG282" s="25">
        <v>0</v>
      </c>
      <c r="BH282" s="25">
        <v>0</v>
      </c>
      <c r="BI282" s="20">
        <v>0</v>
      </c>
      <c r="BJ282" s="21">
        <v>0</v>
      </c>
      <c r="BK282" s="21">
        <v>0</v>
      </c>
      <c r="BL282" s="22">
        <v>0</v>
      </c>
    </row>
    <row r="283" spans="1:64" ht="31.5" x14ac:dyDescent="0.25">
      <c r="A283" s="16" t="s">
        <v>351</v>
      </c>
      <c r="B283" s="17" t="s">
        <v>352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8"/>
      <c r="R283" s="17"/>
      <c r="S283" s="17"/>
      <c r="T283" s="19">
        <v>300</v>
      </c>
      <c r="U283" s="19">
        <v>0</v>
      </c>
      <c r="V283" s="19">
        <v>0</v>
      </c>
      <c r="W283" s="19">
        <v>300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25">
        <v>300</v>
      </c>
      <c r="AE283" s="25">
        <v>0</v>
      </c>
      <c r="AF283" s="25">
        <v>0</v>
      </c>
      <c r="AG283" s="25">
        <v>300</v>
      </c>
      <c r="AH283" s="25">
        <v>0</v>
      </c>
      <c r="AI283" s="25">
        <v>300</v>
      </c>
      <c r="AJ283" s="25">
        <v>0</v>
      </c>
      <c r="AK283" s="25">
        <v>0</v>
      </c>
      <c r="AL283" s="25">
        <v>300</v>
      </c>
      <c r="AM283" s="25">
        <v>0</v>
      </c>
      <c r="AN283" s="25">
        <v>0</v>
      </c>
      <c r="AO283" s="25">
        <v>0</v>
      </c>
      <c r="AP283" s="25">
        <v>0</v>
      </c>
      <c r="AQ283" s="25">
        <v>0</v>
      </c>
      <c r="AR283" s="25">
        <v>0</v>
      </c>
      <c r="AS283" s="25">
        <v>300</v>
      </c>
      <c r="AT283" s="25">
        <v>0</v>
      </c>
      <c r="AU283" s="25">
        <v>0</v>
      </c>
      <c r="AV283" s="25">
        <v>300</v>
      </c>
      <c r="AW283" s="25">
        <v>0</v>
      </c>
      <c r="AX283" s="25">
        <v>300</v>
      </c>
      <c r="AY283" s="25">
        <v>0</v>
      </c>
      <c r="AZ283" s="25">
        <v>0</v>
      </c>
      <c r="BA283" s="25">
        <v>300</v>
      </c>
      <c r="BB283" s="25">
        <v>0</v>
      </c>
      <c r="BC283" s="25">
        <v>0</v>
      </c>
      <c r="BD283" s="25">
        <v>0</v>
      </c>
      <c r="BE283" s="25">
        <v>0</v>
      </c>
      <c r="BF283" s="25">
        <v>0</v>
      </c>
      <c r="BG283" s="25">
        <v>0</v>
      </c>
      <c r="BH283" s="25">
        <v>300</v>
      </c>
      <c r="BI283" s="20">
        <v>0</v>
      </c>
      <c r="BJ283" s="21">
        <v>0</v>
      </c>
      <c r="BK283" s="21">
        <v>300</v>
      </c>
      <c r="BL283" s="22">
        <v>0</v>
      </c>
    </row>
    <row r="284" spans="1:64" ht="31.5" x14ac:dyDescent="0.25">
      <c r="A284" s="16" t="s">
        <v>42</v>
      </c>
      <c r="B284" s="17" t="s">
        <v>352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8" t="s">
        <v>43</v>
      </c>
      <c r="R284" s="17"/>
      <c r="S284" s="17"/>
      <c r="T284" s="19">
        <v>300</v>
      </c>
      <c r="U284" s="19">
        <v>0</v>
      </c>
      <c r="V284" s="19">
        <v>0</v>
      </c>
      <c r="W284" s="19">
        <v>300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25">
        <v>300</v>
      </c>
      <c r="AE284" s="25">
        <v>0</v>
      </c>
      <c r="AF284" s="25">
        <v>0</v>
      </c>
      <c r="AG284" s="25">
        <v>300</v>
      </c>
      <c r="AH284" s="25">
        <v>0</v>
      </c>
      <c r="AI284" s="25">
        <v>300</v>
      </c>
      <c r="AJ284" s="25">
        <v>0</v>
      </c>
      <c r="AK284" s="25">
        <v>0</v>
      </c>
      <c r="AL284" s="25">
        <v>300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5">
        <v>300</v>
      </c>
      <c r="AT284" s="25">
        <v>0</v>
      </c>
      <c r="AU284" s="25">
        <v>0</v>
      </c>
      <c r="AV284" s="25">
        <v>300</v>
      </c>
      <c r="AW284" s="25">
        <v>0</v>
      </c>
      <c r="AX284" s="25">
        <v>300</v>
      </c>
      <c r="AY284" s="25">
        <v>0</v>
      </c>
      <c r="AZ284" s="25">
        <v>0</v>
      </c>
      <c r="BA284" s="25">
        <v>300</v>
      </c>
      <c r="BB284" s="25">
        <v>0</v>
      </c>
      <c r="BC284" s="25">
        <v>0</v>
      </c>
      <c r="BD284" s="25">
        <v>0</v>
      </c>
      <c r="BE284" s="25">
        <v>0</v>
      </c>
      <c r="BF284" s="25">
        <v>0</v>
      </c>
      <c r="BG284" s="25">
        <v>0</v>
      </c>
      <c r="BH284" s="25">
        <v>300</v>
      </c>
      <c r="BI284" s="20">
        <v>0</v>
      </c>
      <c r="BJ284" s="21">
        <v>0</v>
      </c>
      <c r="BK284" s="21">
        <v>300</v>
      </c>
      <c r="BL284" s="22">
        <v>0</v>
      </c>
    </row>
    <row r="285" spans="1:64" ht="31.5" x14ac:dyDescent="0.25">
      <c r="A285" s="16" t="s">
        <v>353</v>
      </c>
      <c r="B285" s="17" t="s">
        <v>354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8"/>
      <c r="R285" s="17"/>
      <c r="S285" s="17"/>
      <c r="T285" s="19">
        <v>500</v>
      </c>
      <c r="U285" s="19">
        <v>0</v>
      </c>
      <c r="V285" s="19">
        <v>0</v>
      </c>
      <c r="W285" s="19">
        <v>500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25">
        <v>500</v>
      </c>
      <c r="AE285" s="25">
        <v>0</v>
      </c>
      <c r="AF285" s="25">
        <v>0</v>
      </c>
      <c r="AG285" s="25">
        <v>500</v>
      </c>
      <c r="AH285" s="25">
        <v>0</v>
      </c>
      <c r="AI285" s="25">
        <v>900</v>
      </c>
      <c r="AJ285" s="25">
        <v>0</v>
      </c>
      <c r="AK285" s="25">
        <v>0</v>
      </c>
      <c r="AL285" s="25">
        <v>900</v>
      </c>
      <c r="AM285" s="25">
        <v>0</v>
      </c>
      <c r="AN285" s="25">
        <v>0</v>
      </c>
      <c r="AO285" s="25">
        <v>0</v>
      </c>
      <c r="AP285" s="25">
        <v>0</v>
      </c>
      <c r="AQ285" s="25">
        <v>0</v>
      </c>
      <c r="AR285" s="25">
        <v>0</v>
      </c>
      <c r="AS285" s="25">
        <v>900</v>
      </c>
      <c r="AT285" s="25">
        <v>0</v>
      </c>
      <c r="AU285" s="25">
        <v>0</v>
      </c>
      <c r="AV285" s="25">
        <v>900</v>
      </c>
      <c r="AW285" s="25">
        <v>0</v>
      </c>
      <c r="AX285" s="25">
        <v>0</v>
      </c>
      <c r="AY285" s="25">
        <v>0</v>
      </c>
      <c r="AZ285" s="25">
        <v>0</v>
      </c>
      <c r="BA285" s="25">
        <v>0</v>
      </c>
      <c r="BB285" s="25">
        <v>0</v>
      </c>
      <c r="BC285" s="25">
        <v>0</v>
      </c>
      <c r="BD285" s="25">
        <v>0</v>
      </c>
      <c r="BE285" s="25">
        <v>0</v>
      </c>
      <c r="BF285" s="25">
        <v>0</v>
      </c>
      <c r="BG285" s="25">
        <v>0</v>
      </c>
      <c r="BH285" s="25">
        <v>0</v>
      </c>
      <c r="BI285" s="20">
        <v>0</v>
      </c>
      <c r="BJ285" s="21">
        <v>0</v>
      </c>
      <c r="BK285" s="21">
        <v>0</v>
      </c>
      <c r="BL285" s="22">
        <v>0</v>
      </c>
    </row>
    <row r="286" spans="1:64" ht="31.5" x14ac:dyDescent="0.25">
      <c r="A286" s="16" t="s">
        <v>42</v>
      </c>
      <c r="B286" s="17" t="s">
        <v>354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8" t="s">
        <v>43</v>
      </c>
      <c r="R286" s="17"/>
      <c r="S286" s="17"/>
      <c r="T286" s="19">
        <v>500</v>
      </c>
      <c r="U286" s="19">
        <v>0</v>
      </c>
      <c r="V286" s="19">
        <v>0</v>
      </c>
      <c r="W286" s="19">
        <v>500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25">
        <v>500</v>
      </c>
      <c r="AE286" s="25">
        <v>0</v>
      </c>
      <c r="AF286" s="25">
        <v>0</v>
      </c>
      <c r="AG286" s="25">
        <v>500</v>
      </c>
      <c r="AH286" s="25">
        <v>0</v>
      </c>
      <c r="AI286" s="25">
        <v>900</v>
      </c>
      <c r="AJ286" s="25">
        <v>0</v>
      </c>
      <c r="AK286" s="25">
        <v>0</v>
      </c>
      <c r="AL286" s="25">
        <v>900</v>
      </c>
      <c r="AM286" s="25">
        <v>0</v>
      </c>
      <c r="AN286" s="25">
        <v>0</v>
      </c>
      <c r="AO286" s="25">
        <v>0</v>
      </c>
      <c r="AP286" s="25">
        <v>0</v>
      </c>
      <c r="AQ286" s="25">
        <v>0</v>
      </c>
      <c r="AR286" s="25">
        <v>0</v>
      </c>
      <c r="AS286" s="25">
        <v>900</v>
      </c>
      <c r="AT286" s="25">
        <v>0</v>
      </c>
      <c r="AU286" s="25">
        <v>0</v>
      </c>
      <c r="AV286" s="25">
        <v>900</v>
      </c>
      <c r="AW286" s="25">
        <v>0</v>
      </c>
      <c r="AX286" s="25">
        <v>0</v>
      </c>
      <c r="AY286" s="25">
        <v>0</v>
      </c>
      <c r="AZ286" s="25">
        <v>0</v>
      </c>
      <c r="BA286" s="25">
        <v>0</v>
      </c>
      <c r="BB286" s="25">
        <v>0</v>
      </c>
      <c r="BC286" s="25">
        <v>0</v>
      </c>
      <c r="BD286" s="25">
        <v>0</v>
      </c>
      <c r="BE286" s="25">
        <v>0</v>
      </c>
      <c r="BF286" s="25">
        <v>0</v>
      </c>
      <c r="BG286" s="25">
        <v>0</v>
      </c>
      <c r="BH286" s="25">
        <v>0</v>
      </c>
      <c r="BI286" s="20">
        <v>0</v>
      </c>
      <c r="BJ286" s="21">
        <v>0</v>
      </c>
      <c r="BK286" s="21">
        <v>0</v>
      </c>
      <c r="BL286" s="22">
        <v>0</v>
      </c>
    </row>
    <row r="287" spans="1:64" ht="47.25" x14ac:dyDescent="0.25">
      <c r="A287" s="16" t="s">
        <v>355</v>
      </c>
      <c r="B287" s="17" t="s">
        <v>356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8"/>
      <c r="R287" s="17"/>
      <c r="S287" s="17"/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114.35642</v>
      </c>
      <c r="Z287" s="19">
        <v>0</v>
      </c>
      <c r="AA287" s="19">
        <v>0</v>
      </c>
      <c r="AB287" s="19">
        <v>114.35642</v>
      </c>
      <c r="AC287" s="19">
        <v>0</v>
      </c>
      <c r="AD287" s="25">
        <v>114.35642</v>
      </c>
      <c r="AE287" s="25">
        <v>0</v>
      </c>
      <c r="AF287" s="25">
        <v>0</v>
      </c>
      <c r="AG287" s="25">
        <v>114.35642</v>
      </c>
      <c r="AH287" s="25">
        <v>0</v>
      </c>
      <c r="AI287" s="25">
        <v>0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5">
        <v>0</v>
      </c>
      <c r="AT287" s="25">
        <v>0</v>
      </c>
      <c r="AU287" s="25">
        <v>0</v>
      </c>
      <c r="AV287" s="25">
        <v>0</v>
      </c>
      <c r="AW287" s="25">
        <v>0</v>
      </c>
      <c r="AX287" s="25">
        <v>0</v>
      </c>
      <c r="AY287" s="25">
        <v>0</v>
      </c>
      <c r="AZ287" s="25">
        <v>0</v>
      </c>
      <c r="BA287" s="25">
        <v>0</v>
      </c>
      <c r="BB287" s="25">
        <v>0</v>
      </c>
      <c r="BC287" s="25">
        <v>0</v>
      </c>
      <c r="BD287" s="25">
        <v>0</v>
      </c>
      <c r="BE287" s="25">
        <v>0</v>
      </c>
      <c r="BF287" s="25">
        <v>0</v>
      </c>
      <c r="BG287" s="25">
        <v>0</v>
      </c>
      <c r="BH287" s="25">
        <v>0</v>
      </c>
      <c r="BI287" s="20">
        <v>0</v>
      </c>
      <c r="BJ287" s="21">
        <v>0</v>
      </c>
      <c r="BK287" s="21">
        <v>0</v>
      </c>
      <c r="BL287" s="22">
        <v>0</v>
      </c>
    </row>
    <row r="288" spans="1:64" ht="15.75" x14ac:dyDescent="0.25">
      <c r="A288" s="16" t="s">
        <v>64</v>
      </c>
      <c r="B288" s="17" t="s">
        <v>356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8" t="s">
        <v>65</v>
      </c>
      <c r="R288" s="17"/>
      <c r="S288" s="17"/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114.35642</v>
      </c>
      <c r="Z288" s="19">
        <v>0</v>
      </c>
      <c r="AA288" s="19">
        <v>0</v>
      </c>
      <c r="AB288" s="19">
        <v>114.35642</v>
      </c>
      <c r="AC288" s="19">
        <v>0</v>
      </c>
      <c r="AD288" s="25">
        <v>114.35642</v>
      </c>
      <c r="AE288" s="25">
        <v>0</v>
      </c>
      <c r="AF288" s="25">
        <v>0</v>
      </c>
      <c r="AG288" s="25">
        <v>114.35642</v>
      </c>
      <c r="AH288" s="25">
        <v>0</v>
      </c>
      <c r="AI288" s="25">
        <v>0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0</v>
      </c>
      <c r="AQ288" s="25">
        <v>0</v>
      </c>
      <c r="AR288" s="25">
        <v>0</v>
      </c>
      <c r="AS288" s="25">
        <v>0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25">
        <v>0</v>
      </c>
      <c r="BA288" s="25">
        <v>0</v>
      </c>
      <c r="BB288" s="25">
        <v>0</v>
      </c>
      <c r="BC288" s="25">
        <v>0</v>
      </c>
      <c r="BD288" s="25">
        <v>0</v>
      </c>
      <c r="BE288" s="25">
        <v>0</v>
      </c>
      <c r="BF288" s="25">
        <v>0</v>
      </c>
      <c r="BG288" s="25">
        <v>0</v>
      </c>
      <c r="BH288" s="25">
        <v>0</v>
      </c>
      <c r="BI288" s="20">
        <v>0</v>
      </c>
      <c r="BJ288" s="21">
        <v>0</v>
      </c>
      <c r="BK288" s="21">
        <v>0</v>
      </c>
      <c r="BL288" s="22">
        <v>0</v>
      </c>
    </row>
    <row r="289" spans="1:64" ht="31.5" x14ac:dyDescent="0.25">
      <c r="A289" s="16" t="s">
        <v>353</v>
      </c>
      <c r="B289" s="17" t="s">
        <v>357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8"/>
      <c r="R289" s="17"/>
      <c r="S289" s="17"/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1433.9214099999999</v>
      </c>
      <c r="Z289" s="19">
        <v>0</v>
      </c>
      <c r="AA289" s="19">
        <v>1423.9214099999999</v>
      </c>
      <c r="AB289" s="19">
        <v>10</v>
      </c>
      <c r="AC289" s="19">
        <v>0</v>
      </c>
      <c r="AD289" s="25">
        <f>1433.92141-1423.92141</f>
        <v>10</v>
      </c>
      <c r="AE289" s="25">
        <v>0</v>
      </c>
      <c r="AF289" s="25">
        <v>1423.9214099999999</v>
      </c>
      <c r="AG289" s="25">
        <v>10</v>
      </c>
      <c r="AH289" s="25">
        <v>0</v>
      </c>
      <c r="AI289" s="25">
        <v>0</v>
      </c>
      <c r="AJ289" s="25">
        <v>0</v>
      </c>
      <c r="AK289" s="25">
        <v>0</v>
      </c>
      <c r="AL289" s="25">
        <v>0</v>
      </c>
      <c r="AM289" s="25">
        <v>0</v>
      </c>
      <c r="AN289" s="25">
        <v>2</v>
      </c>
      <c r="AO289" s="25">
        <v>0</v>
      </c>
      <c r="AP289" s="25">
        <v>0</v>
      </c>
      <c r="AQ289" s="25">
        <v>2</v>
      </c>
      <c r="AR289" s="25">
        <v>0</v>
      </c>
      <c r="AS289" s="25">
        <v>2</v>
      </c>
      <c r="AT289" s="25">
        <v>0</v>
      </c>
      <c r="AU289" s="25">
        <v>0</v>
      </c>
      <c r="AV289" s="25">
        <v>2</v>
      </c>
      <c r="AW289" s="25">
        <v>0</v>
      </c>
      <c r="AX289" s="25">
        <v>0</v>
      </c>
      <c r="AY289" s="25">
        <v>0</v>
      </c>
      <c r="AZ289" s="25">
        <v>0</v>
      </c>
      <c r="BA289" s="25">
        <v>0</v>
      </c>
      <c r="BB289" s="25">
        <v>0</v>
      </c>
      <c r="BC289" s="25">
        <v>3.5</v>
      </c>
      <c r="BD289" s="25">
        <v>0</v>
      </c>
      <c r="BE289" s="25">
        <v>0</v>
      </c>
      <c r="BF289" s="25">
        <v>3.5</v>
      </c>
      <c r="BG289" s="25">
        <v>0</v>
      </c>
      <c r="BH289" s="25">
        <v>3.5</v>
      </c>
      <c r="BI289" s="20">
        <v>0</v>
      </c>
      <c r="BJ289" s="21">
        <v>0</v>
      </c>
      <c r="BK289" s="21">
        <v>3.5</v>
      </c>
      <c r="BL289" s="22">
        <v>0</v>
      </c>
    </row>
    <row r="290" spans="1:64" ht="31.5" x14ac:dyDescent="0.25">
      <c r="A290" s="16" t="s">
        <v>42</v>
      </c>
      <c r="B290" s="17" t="s">
        <v>357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8" t="s">
        <v>43</v>
      </c>
      <c r="R290" s="17"/>
      <c r="S290" s="17"/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1433.9214099999999</v>
      </c>
      <c r="Z290" s="19">
        <v>0</v>
      </c>
      <c r="AA290" s="19">
        <v>1423.9214099999999</v>
      </c>
      <c r="AB290" s="19">
        <v>10</v>
      </c>
      <c r="AC290" s="19">
        <v>0</v>
      </c>
      <c r="AD290" s="25">
        <f>1433.92141-1423.92141</f>
        <v>10</v>
      </c>
      <c r="AE290" s="25">
        <v>0</v>
      </c>
      <c r="AF290" s="25">
        <v>1423.9214099999999</v>
      </c>
      <c r="AG290" s="25">
        <v>10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2</v>
      </c>
      <c r="AO290" s="25">
        <v>0</v>
      </c>
      <c r="AP290" s="25">
        <v>0</v>
      </c>
      <c r="AQ290" s="25">
        <v>2</v>
      </c>
      <c r="AR290" s="25">
        <v>0</v>
      </c>
      <c r="AS290" s="25">
        <v>2</v>
      </c>
      <c r="AT290" s="25">
        <v>0</v>
      </c>
      <c r="AU290" s="25">
        <v>0</v>
      </c>
      <c r="AV290" s="25">
        <v>2</v>
      </c>
      <c r="AW290" s="25">
        <v>0</v>
      </c>
      <c r="AX290" s="25">
        <v>0</v>
      </c>
      <c r="AY290" s="25">
        <v>0</v>
      </c>
      <c r="AZ290" s="25">
        <v>0</v>
      </c>
      <c r="BA290" s="25">
        <v>0</v>
      </c>
      <c r="BB290" s="25">
        <v>0</v>
      </c>
      <c r="BC290" s="25">
        <v>3.5</v>
      </c>
      <c r="BD290" s="25">
        <v>0</v>
      </c>
      <c r="BE290" s="25">
        <v>0</v>
      </c>
      <c r="BF290" s="25">
        <v>3.5</v>
      </c>
      <c r="BG290" s="25">
        <v>0</v>
      </c>
      <c r="BH290" s="25">
        <v>3.5</v>
      </c>
      <c r="BI290" s="20">
        <v>0</v>
      </c>
      <c r="BJ290" s="21">
        <v>0</v>
      </c>
      <c r="BK290" s="21">
        <v>3.5</v>
      </c>
      <c r="BL290" s="22">
        <v>0</v>
      </c>
    </row>
    <row r="291" spans="1:64" ht="31.5" x14ac:dyDescent="0.25">
      <c r="A291" s="16" t="s">
        <v>358</v>
      </c>
      <c r="B291" s="17" t="s">
        <v>359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8"/>
      <c r="R291" s="17"/>
      <c r="S291" s="17"/>
      <c r="T291" s="19">
        <v>9147.8050000000003</v>
      </c>
      <c r="U291" s="19">
        <v>0</v>
      </c>
      <c r="V291" s="19">
        <v>0</v>
      </c>
      <c r="W291" s="19">
        <v>9147.8050000000003</v>
      </c>
      <c r="X291" s="19">
        <v>0</v>
      </c>
      <c r="Y291" s="19">
        <v>1550</v>
      </c>
      <c r="Z291" s="19">
        <v>0</v>
      </c>
      <c r="AA291" s="19">
        <v>0</v>
      </c>
      <c r="AB291" s="19">
        <v>1550</v>
      </c>
      <c r="AC291" s="19">
        <v>0</v>
      </c>
      <c r="AD291" s="25">
        <v>10697.805</v>
      </c>
      <c r="AE291" s="25">
        <v>0</v>
      </c>
      <c r="AF291" s="25">
        <v>0</v>
      </c>
      <c r="AG291" s="25">
        <v>10697.805</v>
      </c>
      <c r="AH291" s="25">
        <v>0</v>
      </c>
      <c r="AI291" s="25">
        <v>11147.805</v>
      </c>
      <c r="AJ291" s="25">
        <v>0</v>
      </c>
      <c r="AK291" s="25">
        <v>0</v>
      </c>
      <c r="AL291" s="25">
        <v>11147.805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11147.805</v>
      </c>
      <c r="AT291" s="25">
        <v>0</v>
      </c>
      <c r="AU291" s="25">
        <v>0</v>
      </c>
      <c r="AV291" s="25">
        <v>11147.805</v>
      </c>
      <c r="AW291" s="25">
        <v>0</v>
      </c>
      <c r="AX291" s="25">
        <v>11147.805</v>
      </c>
      <c r="AY291" s="25">
        <v>0</v>
      </c>
      <c r="AZ291" s="25">
        <v>0</v>
      </c>
      <c r="BA291" s="25">
        <v>11147.805</v>
      </c>
      <c r="BB291" s="25">
        <v>0</v>
      </c>
      <c r="BC291" s="25">
        <v>0</v>
      </c>
      <c r="BD291" s="25">
        <v>0</v>
      </c>
      <c r="BE291" s="25">
        <v>0</v>
      </c>
      <c r="BF291" s="25">
        <v>0</v>
      </c>
      <c r="BG291" s="25">
        <v>0</v>
      </c>
      <c r="BH291" s="25">
        <v>11147.805</v>
      </c>
      <c r="BI291" s="20">
        <v>0</v>
      </c>
      <c r="BJ291" s="21">
        <v>0</v>
      </c>
      <c r="BK291" s="21">
        <v>11147.805</v>
      </c>
      <c r="BL291" s="22">
        <v>0</v>
      </c>
    </row>
    <row r="292" spans="1:64" ht="47.25" x14ac:dyDescent="0.25">
      <c r="A292" s="16" t="s">
        <v>360</v>
      </c>
      <c r="B292" s="17" t="s">
        <v>361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8"/>
      <c r="R292" s="17"/>
      <c r="S292" s="17"/>
      <c r="T292" s="19">
        <v>9147.8050000000003</v>
      </c>
      <c r="U292" s="19">
        <v>0</v>
      </c>
      <c r="V292" s="19">
        <v>0</v>
      </c>
      <c r="W292" s="19">
        <v>9147.8050000000003</v>
      </c>
      <c r="X292" s="19">
        <v>0</v>
      </c>
      <c r="Y292" s="19">
        <v>1550</v>
      </c>
      <c r="Z292" s="19">
        <v>0</v>
      </c>
      <c r="AA292" s="19">
        <v>0</v>
      </c>
      <c r="AB292" s="19">
        <v>1550</v>
      </c>
      <c r="AC292" s="19">
        <v>0</v>
      </c>
      <c r="AD292" s="25">
        <v>10697.805</v>
      </c>
      <c r="AE292" s="25">
        <v>0</v>
      </c>
      <c r="AF292" s="25">
        <v>0</v>
      </c>
      <c r="AG292" s="25">
        <v>10697.805</v>
      </c>
      <c r="AH292" s="25">
        <v>0</v>
      </c>
      <c r="AI292" s="25">
        <v>11147.805</v>
      </c>
      <c r="AJ292" s="25">
        <v>0</v>
      </c>
      <c r="AK292" s="25">
        <v>0</v>
      </c>
      <c r="AL292" s="25">
        <v>11147.805</v>
      </c>
      <c r="AM292" s="25">
        <v>0</v>
      </c>
      <c r="AN292" s="25">
        <v>0</v>
      </c>
      <c r="AO292" s="25">
        <v>0</v>
      </c>
      <c r="AP292" s="25">
        <v>0</v>
      </c>
      <c r="AQ292" s="25">
        <v>0</v>
      </c>
      <c r="AR292" s="25">
        <v>0</v>
      </c>
      <c r="AS292" s="25">
        <v>11147.805</v>
      </c>
      <c r="AT292" s="25">
        <v>0</v>
      </c>
      <c r="AU292" s="25">
        <v>0</v>
      </c>
      <c r="AV292" s="25">
        <v>11147.805</v>
      </c>
      <c r="AW292" s="25">
        <v>0</v>
      </c>
      <c r="AX292" s="25">
        <v>11147.805</v>
      </c>
      <c r="AY292" s="25">
        <v>0</v>
      </c>
      <c r="AZ292" s="25">
        <v>0</v>
      </c>
      <c r="BA292" s="25">
        <v>11147.805</v>
      </c>
      <c r="BB292" s="25">
        <v>0</v>
      </c>
      <c r="BC292" s="25">
        <v>0</v>
      </c>
      <c r="BD292" s="25">
        <v>0</v>
      </c>
      <c r="BE292" s="25">
        <v>0</v>
      </c>
      <c r="BF292" s="25">
        <v>0</v>
      </c>
      <c r="BG292" s="25">
        <v>0</v>
      </c>
      <c r="BH292" s="25">
        <v>11147.805</v>
      </c>
      <c r="BI292" s="20">
        <v>0</v>
      </c>
      <c r="BJ292" s="21">
        <v>0</v>
      </c>
      <c r="BK292" s="21">
        <v>11147.805</v>
      </c>
      <c r="BL292" s="22">
        <v>0</v>
      </c>
    </row>
    <row r="293" spans="1:64" ht="31.5" x14ac:dyDescent="0.25">
      <c r="A293" s="16" t="s">
        <v>58</v>
      </c>
      <c r="B293" s="17" t="s">
        <v>361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8" t="s">
        <v>59</v>
      </c>
      <c r="R293" s="17"/>
      <c r="S293" s="17"/>
      <c r="T293" s="19">
        <v>9147.8050000000003</v>
      </c>
      <c r="U293" s="19">
        <v>0</v>
      </c>
      <c r="V293" s="19">
        <v>0</v>
      </c>
      <c r="W293" s="19">
        <v>9147.8050000000003</v>
      </c>
      <c r="X293" s="19">
        <v>0</v>
      </c>
      <c r="Y293" s="19">
        <v>1550</v>
      </c>
      <c r="Z293" s="19">
        <v>0</v>
      </c>
      <c r="AA293" s="19">
        <v>0</v>
      </c>
      <c r="AB293" s="19">
        <v>1550</v>
      </c>
      <c r="AC293" s="19">
        <v>0</v>
      </c>
      <c r="AD293" s="25">
        <v>10697.805</v>
      </c>
      <c r="AE293" s="25">
        <v>0</v>
      </c>
      <c r="AF293" s="25">
        <v>0</v>
      </c>
      <c r="AG293" s="25">
        <v>10697.805</v>
      </c>
      <c r="AH293" s="25">
        <v>0</v>
      </c>
      <c r="AI293" s="25">
        <v>11147.805</v>
      </c>
      <c r="AJ293" s="25">
        <v>0</v>
      </c>
      <c r="AK293" s="25">
        <v>0</v>
      </c>
      <c r="AL293" s="25">
        <v>11147.805</v>
      </c>
      <c r="AM293" s="25">
        <v>0</v>
      </c>
      <c r="AN293" s="25">
        <v>0</v>
      </c>
      <c r="AO293" s="25">
        <v>0</v>
      </c>
      <c r="AP293" s="25">
        <v>0</v>
      </c>
      <c r="AQ293" s="25">
        <v>0</v>
      </c>
      <c r="AR293" s="25">
        <v>0</v>
      </c>
      <c r="AS293" s="25">
        <v>11147.805</v>
      </c>
      <c r="AT293" s="25">
        <v>0</v>
      </c>
      <c r="AU293" s="25">
        <v>0</v>
      </c>
      <c r="AV293" s="25">
        <v>11147.805</v>
      </c>
      <c r="AW293" s="25">
        <v>0</v>
      </c>
      <c r="AX293" s="25">
        <v>11147.805</v>
      </c>
      <c r="AY293" s="25">
        <v>0</v>
      </c>
      <c r="AZ293" s="25">
        <v>0</v>
      </c>
      <c r="BA293" s="25">
        <v>11147.805</v>
      </c>
      <c r="BB293" s="25">
        <v>0</v>
      </c>
      <c r="BC293" s="25">
        <v>0</v>
      </c>
      <c r="BD293" s="25">
        <v>0</v>
      </c>
      <c r="BE293" s="25">
        <v>0</v>
      </c>
      <c r="BF293" s="25">
        <v>0</v>
      </c>
      <c r="BG293" s="25">
        <v>0</v>
      </c>
      <c r="BH293" s="25">
        <v>11147.805</v>
      </c>
      <c r="BI293" s="20">
        <v>0</v>
      </c>
      <c r="BJ293" s="21">
        <v>0</v>
      </c>
      <c r="BK293" s="21">
        <v>11147.805</v>
      </c>
      <c r="BL293" s="22">
        <v>0</v>
      </c>
    </row>
    <row r="294" spans="1:64" ht="47.25" x14ac:dyDescent="0.25">
      <c r="A294" s="10" t="s">
        <v>362</v>
      </c>
      <c r="B294" s="11" t="s">
        <v>363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9"/>
      <c r="R294" s="11"/>
      <c r="S294" s="11"/>
      <c r="T294" s="12">
        <v>10929.11</v>
      </c>
      <c r="U294" s="12">
        <v>0</v>
      </c>
      <c r="V294" s="12">
        <v>97.9</v>
      </c>
      <c r="W294" s="12">
        <v>10831.21</v>
      </c>
      <c r="X294" s="12">
        <v>0</v>
      </c>
      <c r="Y294" s="12">
        <v>2086.8828899999999</v>
      </c>
      <c r="Z294" s="12">
        <v>0</v>
      </c>
      <c r="AA294" s="12">
        <v>0</v>
      </c>
      <c r="AB294" s="12">
        <v>2086.8828899999999</v>
      </c>
      <c r="AC294" s="12">
        <v>0</v>
      </c>
      <c r="AD294" s="24">
        <v>13015.99289</v>
      </c>
      <c r="AE294" s="24">
        <v>0</v>
      </c>
      <c r="AF294" s="24">
        <v>97.9</v>
      </c>
      <c r="AG294" s="24">
        <v>12918.09289</v>
      </c>
      <c r="AH294" s="24">
        <v>0</v>
      </c>
      <c r="AI294" s="24">
        <v>15229.18</v>
      </c>
      <c r="AJ294" s="24">
        <v>0</v>
      </c>
      <c r="AK294" s="24">
        <v>97.9</v>
      </c>
      <c r="AL294" s="24">
        <v>15131.28</v>
      </c>
      <c r="AM294" s="24">
        <v>0</v>
      </c>
      <c r="AN294" s="24">
        <v>0</v>
      </c>
      <c r="AO294" s="24">
        <v>0</v>
      </c>
      <c r="AP294" s="24">
        <v>0</v>
      </c>
      <c r="AQ294" s="24">
        <v>0</v>
      </c>
      <c r="AR294" s="24">
        <v>0</v>
      </c>
      <c r="AS294" s="24">
        <v>15229.18</v>
      </c>
      <c r="AT294" s="24">
        <v>0</v>
      </c>
      <c r="AU294" s="24">
        <v>97.9</v>
      </c>
      <c r="AV294" s="24">
        <v>15131.28</v>
      </c>
      <c r="AW294" s="24">
        <v>0</v>
      </c>
      <c r="AX294" s="24">
        <v>15168.5</v>
      </c>
      <c r="AY294" s="24">
        <v>0</v>
      </c>
      <c r="AZ294" s="24">
        <v>97.9</v>
      </c>
      <c r="BA294" s="24">
        <v>15070.6</v>
      </c>
      <c r="BB294" s="24">
        <v>0</v>
      </c>
      <c r="BC294" s="24">
        <v>0</v>
      </c>
      <c r="BD294" s="24">
        <v>0</v>
      </c>
      <c r="BE294" s="24">
        <v>0</v>
      </c>
      <c r="BF294" s="24">
        <v>0</v>
      </c>
      <c r="BG294" s="24">
        <v>0</v>
      </c>
      <c r="BH294" s="24">
        <v>15168.5</v>
      </c>
      <c r="BI294" s="13">
        <v>0</v>
      </c>
      <c r="BJ294" s="14">
        <v>97.9</v>
      </c>
      <c r="BK294" s="14">
        <v>15070.6</v>
      </c>
      <c r="BL294" s="15">
        <v>0</v>
      </c>
    </row>
    <row r="295" spans="1:64" ht="15.75" x14ac:dyDescent="0.25">
      <c r="A295" s="16" t="s">
        <v>364</v>
      </c>
      <c r="B295" s="17" t="s">
        <v>365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8"/>
      <c r="R295" s="17"/>
      <c r="S295" s="17"/>
      <c r="T295" s="19">
        <v>408.58</v>
      </c>
      <c r="U295" s="19">
        <v>0</v>
      </c>
      <c r="V295" s="19">
        <v>97.9</v>
      </c>
      <c r="W295" s="19">
        <v>310.68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25">
        <v>408.58</v>
      </c>
      <c r="AE295" s="25">
        <v>0</v>
      </c>
      <c r="AF295" s="25">
        <v>97.9</v>
      </c>
      <c r="AG295" s="25">
        <v>310.68</v>
      </c>
      <c r="AH295" s="25">
        <v>0</v>
      </c>
      <c r="AI295" s="25">
        <v>408.58</v>
      </c>
      <c r="AJ295" s="25">
        <v>0</v>
      </c>
      <c r="AK295" s="25">
        <v>97.9</v>
      </c>
      <c r="AL295" s="25">
        <v>310.68</v>
      </c>
      <c r="AM295" s="25">
        <v>0</v>
      </c>
      <c r="AN295" s="25">
        <v>0</v>
      </c>
      <c r="AO295" s="25">
        <v>0</v>
      </c>
      <c r="AP295" s="25">
        <v>0</v>
      </c>
      <c r="AQ295" s="25">
        <v>0</v>
      </c>
      <c r="AR295" s="25">
        <v>0</v>
      </c>
      <c r="AS295" s="25">
        <v>408.58</v>
      </c>
      <c r="AT295" s="25">
        <v>0</v>
      </c>
      <c r="AU295" s="25">
        <v>97.9</v>
      </c>
      <c r="AV295" s="25">
        <v>310.68</v>
      </c>
      <c r="AW295" s="25">
        <v>0</v>
      </c>
      <c r="AX295" s="25">
        <v>408.58</v>
      </c>
      <c r="AY295" s="25">
        <v>0</v>
      </c>
      <c r="AZ295" s="25">
        <v>97.9</v>
      </c>
      <c r="BA295" s="25">
        <v>310.68</v>
      </c>
      <c r="BB295" s="25">
        <v>0</v>
      </c>
      <c r="BC295" s="25">
        <v>0</v>
      </c>
      <c r="BD295" s="25">
        <v>0</v>
      </c>
      <c r="BE295" s="25">
        <v>0</v>
      </c>
      <c r="BF295" s="25">
        <v>0</v>
      </c>
      <c r="BG295" s="25">
        <v>0</v>
      </c>
      <c r="BH295" s="25">
        <v>408.58</v>
      </c>
      <c r="BI295" s="20">
        <v>0</v>
      </c>
      <c r="BJ295" s="21">
        <v>97.9</v>
      </c>
      <c r="BK295" s="21">
        <v>310.68</v>
      </c>
      <c r="BL295" s="22">
        <v>0</v>
      </c>
    </row>
    <row r="296" spans="1:64" ht="31.5" x14ac:dyDescent="0.25">
      <c r="A296" s="16" t="s">
        <v>366</v>
      </c>
      <c r="B296" s="17" t="s">
        <v>367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8"/>
      <c r="R296" s="17"/>
      <c r="S296" s="17"/>
      <c r="T296" s="19">
        <v>408.58</v>
      </c>
      <c r="U296" s="19">
        <v>0</v>
      </c>
      <c r="V296" s="19">
        <v>97.9</v>
      </c>
      <c r="W296" s="19">
        <v>310.68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25">
        <v>408.58</v>
      </c>
      <c r="AE296" s="25">
        <v>0</v>
      </c>
      <c r="AF296" s="25">
        <v>97.9</v>
      </c>
      <c r="AG296" s="25">
        <v>310.68</v>
      </c>
      <c r="AH296" s="25">
        <v>0</v>
      </c>
      <c r="AI296" s="25">
        <v>408.58</v>
      </c>
      <c r="AJ296" s="25">
        <v>0</v>
      </c>
      <c r="AK296" s="25">
        <v>97.9</v>
      </c>
      <c r="AL296" s="25">
        <v>310.68</v>
      </c>
      <c r="AM296" s="25">
        <v>0</v>
      </c>
      <c r="AN296" s="25">
        <v>0</v>
      </c>
      <c r="AO296" s="25">
        <v>0</v>
      </c>
      <c r="AP296" s="25">
        <v>0</v>
      </c>
      <c r="AQ296" s="25">
        <v>0</v>
      </c>
      <c r="AR296" s="25">
        <v>0</v>
      </c>
      <c r="AS296" s="25">
        <v>408.58</v>
      </c>
      <c r="AT296" s="25">
        <v>0</v>
      </c>
      <c r="AU296" s="25">
        <v>97.9</v>
      </c>
      <c r="AV296" s="25">
        <v>310.68</v>
      </c>
      <c r="AW296" s="25">
        <v>0</v>
      </c>
      <c r="AX296" s="25">
        <v>408.58</v>
      </c>
      <c r="AY296" s="25">
        <v>0</v>
      </c>
      <c r="AZ296" s="25">
        <v>97.9</v>
      </c>
      <c r="BA296" s="25">
        <v>310.68</v>
      </c>
      <c r="BB296" s="25">
        <v>0</v>
      </c>
      <c r="BC296" s="25">
        <v>0</v>
      </c>
      <c r="BD296" s="25">
        <v>0</v>
      </c>
      <c r="BE296" s="25">
        <v>0</v>
      </c>
      <c r="BF296" s="25">
        <v>0</v>
      </c>
      <c r="BG296" s="25">
        <v>0</v>
      </c>
      <c r="BH296" s="25">
        <v>408.58</v>
      </c>
      <c r="BI296" s="20">
        <v>0</v>
      </c>
      <c r="BJ296" s="21">
        <v>97.9</v>
      </c>
      <c r="BK296" s="21">
        <v>310.68</v>
      </c>
      <c r="BL296" s="22">
        <v>0</v>
      </c>
    </row>
    <row r="297" spans="1:64" ht="15.75" x14ac:dyDescent="0.25">
      <c r="A297" s="16" t="s">
        <v>368</v>
      </c>
      <c r="B297" s="17" t="s">
        <v>369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8"/>
      <c r="R297" s="17"/>
      <c r="S297" s="17"/>
      <c r="T297" s="19">
        <v>180</v>
      </c>
      <c r="U297" s="19">
        <v>0</v>
      </c>
      <c r="V297" s="19">
        <v>0</v>
      </c>
      <c r="W297" s="19">
        <v>180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25">
        <v>180</v>
      </c>
      <c r="AE297" s="25">
        <v>0</v>
      </c>
      <c r="AF297" s="25">
        <v>0</v>
      </c>
      <c r="AG297" s="25">
        <v>180</v>
      </c>
      <c r="AH297" s="25">
        <v>0</v>
      </c>
      <c r="AI297" s="25">
        <v>180</v>
      </c>
      <c r="AJ297" s="25">
        <v>0</v>
      </c>
      <c r="AK297" s="25">
        <v>0</v>
      </c>
      <c r="AL297" s="25">
        <v>180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5">
        <v>180</v>
      </c>
      <c r="AT297" s="25">
        <v>0</v>
      </c>
      <c r="AU297" s="25">
        <v>0</v>
      </c>
      <c r="AV297" s="25">
        <v>180</v>
      </c>
      <c r="AW297" s="25">
        <v>0</v>
      </c>
      <c r="AX297" s="25">
        <v>180</v>
      </c>
      <c r="AY297" s="25">
        <v>0</v>
      </c>
      <c r="AZ297" s="25">
        <v>0</v>
      </c>
      <c r="BA297" s="25">
        <v>180</v>
      </c>
      <c r="BB297" s="25">
        <v>0</v>
      </c>
      <c r="BC297" s="25">
        <v>0</v>
      </c>
      <c r="BD297" s="25">
        <v>0</v>
      </c>
      <c r="BE297" s="25">
        <v>0</v>
      </c>
      <c r="BF297" s="25">
        <v>0</v>
      </c>
      <c r="BG297" s="25">
        <v>0</v>
      </c>
      <c r="BH297" s="25">
        <v>180</v>
      </c>
      <c r="BI297" s="20">
        <v>0</v>
      </c>
      <c r="BJ297" s="21">
        <v>0</v>
      </c>
      <c r="BK297" s="21">
        <v>180</v>
      </c>
      <c r="BL297" s="22">
        <v>0</v>
      </c>
    </row>
    <row r="298" spans="1:64" ht="31.5" x14ac:dyDescent="0.25">
      <c r="A298" s="16" t="s">
        <v>42</v>
      </c>
      <c r="B298" s="17" t="s">
        <v>369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8" t="s">
        <v>43</v>
      </c>
      <c r="R298" s="17"/>
      <c r="S298" s="17"/>
      <c r="T298" s="19">
        <v>180</v>
      </c>
      <c r="U298" s="19">
        <v>0</v>
      </c>
      <c r="V298" s="19">
        <v>0</v>
      </c>
      <c r="W298" s="19">
        <v>180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25">
        <v>180</v>
      </c>
      <c r="AE298" s="25">
        <v>0</v>
      </c>
      <c r="AF298" s="25">
        <v>0</v>
      </c>
      <c r="AG298" s="25">
        <v>180</v>
      </c>
      <c r="AH298" s="25">
        <v>0</v>
      </c>
      <c r="AI298" s="25">
        <v>180</v>
      </c>
      <c r="AJ298" s="25">
        <v>0</v>
      </c>
      <c r="AK298" s="25">
        <v>0</v>
      </c>
      <c r="AL298" s="25">
        <v>180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5">
        <v>180</v>
      </c>
      <c r="AT298" s="25">
        <v>0</v>
      </c>
      <c r="AU298" s="25">
        <v>0</v>
      </c>
      <c r="AV298" s="25">
        <v>180</v>
      </c>
      <c r="AW298" s="25">
        <v>0</v>
      </c>
      <c r="AX298" s="25">
        <v>180</v>
      </c>
      <c r="AY298" s="25">
        <v>0</v>
      </c>
      <c r="AZ298" s="25">
        <v>0</v>
      </c>
      <c r="BA298" s="25">
        <v>180</v>
      </c>
      <c r="BB298" s="25">
        <v>0</v>
      </c>
      <c r="BC298" s="25">
        <v>0</v>
      </c>
      <c r="BD298" s="25">
        <v>0</v>
      </c>
      <c r="BE298" s="25">
        <v>0</v>
      </c>
      <c r="BF298" s="25">
        <v>0</v>
      </c>
      <c r="BG298" s="25">
        <v>0</v>
      </c>
      <c r="BH298" s="25">
        <v>180</v>
      </c>
      <c r="BI298" s="20">
        <v>0</v>
      </c>
      <c r="BJ298" s="21">
        <v>0</v>
      </c>
      <c r="BK298" s="21">
        <v>180</v>
      </c>
      <c r="BL298" s="22">
        <v>0</v>
      </c>
    </row>
    <row r="299" spans="1:64" ht="31.5" x14ac:dyDescent="0.25">
      <c r="A299" s="16" t="s">
        <v>370</v>
      </c>
      <c r="B299" s="17" t="s">
        <v>371</v>
      </c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8"/>
      <c r="R299" s="17"/>
      <c r="S299" s="17"/>
      <c r="T299" s="19">
        <v>70</v>
      </c>
      <c r="U299" s="19">
        <v>0</v>
      </c>
      <c r="V299" s="19">
        <v>0</v>
      </c>
      <c r="W299" s="19">
        <v>70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25">
        <v>70</v>
      </c>
      <c r="AE299" s="25">
        <v>0</v>
      </c>
      <c r="AF299" s="25">
        <v>0</v>
      </c>
      <c r="AG299" s="25">
        <v>70</v>
      </c>
      <c r="AH299" s="25">
        <v>0</v>
      </c>
      <c r="AI299" s="25">
        <v>70</v>
      </c>
      <c r="AJ299" s="25">
        <v>0</v>
      </c>
      <c r="AK299" s="25">
        <v>0</v>
      </c>
      <c r="AL299" s="25">
        <v>70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0</v>
      </c>
      <c r="AS299" s="25">
        <v>70</v>
      </c>
      <c r="AT299" s="25">
        <v>0</v>
      </c>
      <c r="AU299" s="25">
        <v>0</v>
      </c>
      <c r="AV299" s="25">
        <v>70</v>
      </c>
      <c r="AW299" s="25">
        <v>0</v>
      </c>
      <c r="AX299" s="25">
        <v>70</v>
      </c>
      <c r="AY299" s="25">
        <v>0</v>
      </c>
      <c r="AZ299" s="25">
        <v>0</v>
      </c>
      <c r="BA299" s="25">
        <v>70</v>
      </c>
      <c r="BB299" s="25">
        <v>0</v>
      </c>
      <c r="BC299" s="25">
        <v>0</v>
      </c>
      <c r="BD299" s="25">
        <v>0</v>
      </c>
      <c r="BE299" s="25">
        <v>0</v>
      </c>
      <c r="BF299" s="25">
        <v>0</v>
      </c>
      <c r="BG299" s="25">
        <v>0</v>
      </c>
      <c r="BH299" s="25">
        <v>70</v>
      </c>
      <c r="BI299" s="20">
        <v>0</v>
      </c>
      <c r="BJ299" s="21">
        <v>0</v>
      </c>
      <c r="BK299" s="21">
        <v>70</v>
      </c>
      <c r="BL299" s="22">
        <v>0</v>
      </c>
    </row>
    <row r="300" spans="1:64" ht="31.5" x14ac:dyDescent="0.25">
      <c r="A300" s="16" t="s">
        <v>42</v>
      </c>
      <c r="B300" s="17" t="s">
        <v>371</v>
      </c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8" t="s">
        <v>43</v>
      </c>
      <c r="R300" s="17"/>
      <c r="S300" s="17"/>
      <c r="T300" s="19">
        <v>70</v>
      </c>
      <c r="U300" s="19">
        <v>0</v>
      </c>
      <c r="V300" s="19">
        <v>0</v>
      </c>
      <c r="W300" s="19">
        <v>70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25">
        <v>70</v>
      </c>
      <c r="AE300" s="25">
        <v>0</v>
      </c>
      <c r="AF300" s="25">
        <v>0</v>
      </c>
      <c r="AG300" s="25">
        <v>70</v>
      </c>
      <c r="AH300" s="25">
        <v>0</v>
      </c>
      <c r="AI300" s="25">
        <v>70</v>
      </c>
      <c r="AJ300" s="25">
        <v>0</v>
      </c>
      <c r="AK300" s="25">
        <v>0</v>
      </c>
      <c r="AL300" s="25">
        <v>70</v>
      </c>
      <c r="AM300" s="25">
        <v>0</v>
      </c>
      <c r="AN300" s="25">
        <v>0</v>
      </c>
      <c r="AO300" s="25">
        <v>0</v>
      </c>
      <c r="AP300" s="25">
        <v>0</v>
      </c>
      <c r="AQ300" s="25">
        <v>0</v>
      </c>
      <c r="AR300" s="25">
        <v>0</v>
      </c>
      <c r="AS300" s="25">
        <v>70</v>
      </c>
      <c r="AT300" s="25">
        <v>0</v>
      </c>
      <c r="AU300" s="25">
        <v>0</v>
      </c>
      <c r="AV300" s="25">
        <v>70</v>
      </c>
      <c r="AW300" s="25">
        <v>0</v>
      </c>
      <c r="AX300" s="25">
        <v>70</v>
      </c>
      <c r="AY300" s="25">
        <v>0</v>
      </c>
      <c r="AZ300" s="25">
        <v>0</v>
      </c>
      <c r="BA300" s="25">
        <v>70</v>
      </c>
      <c r="BB300" s="25">
        <v>0</v>
      </c>
      <c r="BC300" s="25">
        <v>0</v>
      </c>
      <c r="BD300" s="25">
        <v>0</v>
      </c>
      <c r="BE300" s="25">
        <v>0</v>
      </c>
      <c r="BF300" s="25">
        <v>0</v>
      </c>
      <c r="BG300" s="25">
        <v>0</v>
      </c>
      <c r="BH300" s="25">
        <v>70</v>
      </c>
      <c r="BI300" s="20">
        <v>0</v>
      </c>
      <c r="BJ300" s="21">
        <v>0</v>
      </c>
      <c r="BK300" s="21">
        <v>70</v>
      </c>
      <c r="BL300" s="22">
        <v>0</v>
      </c>
    </row>
    <row r="301" spans="1:64" ht="31.5" x14ac:dyDescent="0.25">
      <c r="A301" s="16" t="s">
        <v>372</v>
      </c>
      <c r="B301" s="17" t="s">
        <v>373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8"/>
      <c r="R301" s="17"/>
      <c r="S301" s="17"/>
      <c r="T301" s="19">
        <v>158.58000000000001</v>
      </c>
      <c r="U301" s="19">
        <v>0</v>
      </c>
      <c r="V301" s="19">
        <v>97.9</v>
      </c>
      <c r="W301" s="19">
        <v>60.68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25">
        <v>158.58000000000001</v>
      </c>
      <c r="AE301" s="25">
        <v>0</v>
      </c>
      <c r="AF301" s="25">
        <v>97.9</v>
      </c>
      <c r="AG301" s="25">
        <v>60.68</v>
      </c>
      <c r="AH301" s="25">
        <v>0</v>
      </c>
      <c r="AI301" s="25">
        <v>158.58000000000001</v>
      </c>
      <c r="AJ301" s="25">
        <v>0</v>
      </c>
      <c r="AK301" s="25">
        <v>97.9</v>
      </c>
      <c r="AL301" s="25">
        <v>60.68</v>
      </c>
      <c r="AM301" s="25">
        <v>0</v>
      </c>
      <c r="AN301" s="25">
        <v>0</v>
      </c>
      <c r="AO301" s="25">
        <v>0</v>
      </c>
      <c r="AP301" s="25">
        <v>0</v>
      </c>
      <c r="AQ301" s="25">
        <v>0</v>
      </c>
      <c r="AR301" s="25">
        <v>0</v>
      </c>
      <c r="AS301" s="25">
        <v>158.58000000000001</v>
      </c>
      <c r="AT301" s="25">
        <v>0</v>
      </c>
      <c r="AU301" s="25">
        <v>97.9</v>
      </c>
      <c r="AV301" s="25">
        <v>60.68</v>
      </c>
      <c r="AW301" s="25">
        <v>0</v>
      </c>
      <c r="AX301" s="25">
        <v>158.58000000000001</v>
      </c>
      <c r="AY301" s="25">
        <v>0</v>
      </c>
      <c r="AZ301" s="25">
        <v>97.9</v>
      </c>
      <c r="BA301" s="25">
        <v>60.68</v>
      </c>
      <c r="BB301" s="25">
        <v>0</v>
      </c>
      <c r="BC301" s="25">
        <v>0</v>
      </c>
      <c r="BD301" s="25">
        <v>0</v>
      </c>
      <c r="BE301" s="25">
        <v>0</v>
      </c>
      <c r="BF301" s="25">
        <v>0</v>
      </c>
      <c r="BG301" s="25">
        <v>0</v>
      </c>
      <c r="BH301" s="25">
        <v>158.58000000000001</v>
      </c>
      <c r="BI301" s="20">
        <v>0</v>
      </c>
      <c r="BJ301" s="21">
        <v>97.9</v>
      </c>
      <c r="BK301" s="21">
        <v>60.68</v>
      </c>
      <c r="BL301" s="22">
        <v>0</v>
      </c>
    </row>
    <row r="302" spans="1:64" ht="15.75" x14ac:dyDescent="0.25">
      <c r="A302" s="16" t="s">
        <v>102</v>
      </c>
      <c r="B302" s="17" t="s">
        <v>373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8" t="s">
        <v>103</v>
      </c>
      <c r="R302" s="17"/>
      <c r="S302" s="17"/>
      <c r="T302" s="19">
        <v>158.58000000000001</v>
      </c>
      <c r="U302" s="19">
        <v>0</v>
      </c>
      <c r="V302" s="19">
        <v>97.9</v>
      </c>
      <c r="W302" s="19">
        <v>60.68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25">
        <v>158.58000000000001</v>
      </c>
      <c r="AE302" s="25">
        <v>0</v>
      </c>
      <c r="AF302" s="25">
        <v>97.9</v>
      </c>
      <c r="AG302" s="25">
        <v>60.68</v>
      </c>
      <c r="AH302" s="25">
        <v>0</v>
      </c>
      <c r="AI302" s="25">
        <v>158.58000000000001</v>
      </c>
      <c r="AJ302" s="25">
        <v>0</v>
      </c>
      <c r="AK302" s="25">
        <v>97.9</v>
      </c>
      <c r="AL302" s="25">
        <v>60.68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5">
        <v>158.58000000000001</v>
      </c>
      <c r="AT302" s="25">
        <v>0</v>
      </c>
      <c r="AU302" s="25">
        <v>97.9</v>
      </c>
      <c r="AV302" s="25">
        <v>60.68</v>
      </c>
      <c r="AW302" s="25">
        <v>0</v>
      </c>
      <c r="AX302" s="25">
        <v>158.58000000000001</v>
      </c>
      <c r="AY302" s="25">
        <v>0</v>
      </c>
      <c r="AZ302" s="25">
        <v>97.9</v>
      </c>
      <c r="BA302" s="25">
        <v>60.68</v>
      </c>
      <c r="BB302" s="25">
        <v>0</v>
      </c>
      <c r="BC302" s="25">
        <v>0</v>
      </c>
      <c r="BD302" s="25">
        <v>0</v>
      </c>
      <c r="BE302" s="25">
        <v>0</v>
      </c>
      <c r="BF302" s="25">
        <v>0</v>
      </c>
      <c r="BG302" s="25">
        <v>0</v>
      </c>
      <c r="BH302" s="25">
        <v>158.58000000000001</v>
      </c>
      <c r="BI302" s="20">
        <v>0</v>
      </c>
      <c r="BJ302" s="21">
        <v>97.9</v>
      </c>
      <c r="BK302" s="21">
        <v>60.68</v>
      </c>
      <c r="BL302" s="22">
        <v>0</v>
      </c>
    </row>
    <row r="303" spans="1:64" ht="47.25" x14ac:dyDescent="0.25">
      <c r="A303" s="16" t="s">
        <v>374</v>
      </c>
      <c r="B303" s="17" t="s">
        <v>375</v>
      </c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8"/>
      <c r="R303" s="17"/>
      <c r="S303" s="17"/>
      <c r="T303" s="19">
        <v>9546.5300000000007</v>
      </c>
      <c r="U303" s="19">
        <v>0</v>
      </c>
      <c r="V303" s="19">
        <v>0</v>
      </c>
      <c r="W303" s="19">
        <v>9546.5300000000007</v>
      </c>
      <c r="X303" s="19">
        <v>0</v>
      </c>
      <c r="Y303" s="19">
        <v>2086.8828899999999</v>
      </c>
      <c r="Z303" s="19">
        <v>0</v>
      </c>
      <c r="AA303" s="19">
        <v>0</v>
      </c>
      <c r="AB303" s="19">
        <v>2086.8828899999999</v>
      </c>
      <c r="AC303" s="19">
        <v>0</v>
      </c>
      <c r="AD303" s="25">
        <v>11633.41289</v>
      </c>
      <c r="AE303" s="25">
        <v>0</v>
      </c>
      <c r="AF303" s="25">
        <v>0</v>
      </c>
      <c r="AG303" s="25">
        <v>11633.41289</v>
      </c>
      <c r="AH303" s="25">
        <v>0</v>
      </c>
      <c r="AI303" s="25">
        <v>13846.6</v>
      </c>
      <c r="AJ303" s="25">
        <v>0</v>
      </c>
      <c r="AK303" s="25">
        <v>0</v>
      </c>
      <c r="AL303" s="25">
        <v>13846.6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5">
        <v>13846.6</v>
      </c>
      <c r="AT303" s="25">
        <v>0</v>
      </c>
      <c r="AU303" s="25">
        <v>0</v>
      </c>
      <c r="AV303" s="25">
        <v>13846.6</v>
      </c>
      <c r="AW303" s="25">
        <v>0</v>
      </c>
      <c r="AX303" s="25">
        <v>13846.6</v>
      </c>
      <c r="AY303" s="25">
        <v>0</v>
      </c>
      <c r="AZ303" s="25">
        <v>0</v>
      </c>
      <c r="BA303" s="25">
        <v>13846.6</v>
      </c>
      <c r="BB303" s="25">
        <v>0</v>
      </c>
      <c r="BC303" s="25">
        <v>0</v>
      </c>
      <c r="BD303" s="25">
        <v>0</v>
      </c>
      <c r="BE303" s="25">
        <v>0</v>
      </c>
      <c r="BF303" s="25">
        <v>0</v>
      </c>
      <c r="BG303" s="25">
        <v>0</v>
      </c>
      <c r="BH303" s="25">
        <v>13846.6</v>
      </c>
      <c r="BI303" s="20">
        <v>0</v>
      </c>
      <c r="BJ303" s="21">
        <v>0</v>
      </c>
      <c r="BK303" s="21">
        <v>13846.6</v>
      </c>
      <c r="BL303" s="22">
        <v>0</v>
      </c>
    </row>
    <row r="304" spans="1:64" ht="15.75" x14ac:dyDescent="0.25">
      <c r="A304" s="16" t="s">
        <v>376</v>
      </c>
      <c r="B304" s="17" t="s">
        <v>377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8"/>
      <c r="R304" s="17"/>
      <c r="S304" s="17"/>
      <c r="T304" s="19">
        <v>9546.5300000000007</v>
      </c>
      <c r="U304" s="19">
        <v>0</v>
      </c>
      <c r="V304" s="19">
        <v>0</v>
      </c>
      <c r="W304" s="19">
        <v>9546.5300000000007</v>
      </c>
      <c r="X304" s="19">
        <v>0</v>
      </c>
      <c r="Y304" s="19">
        <v>2086.8828899999999</v>
      </c>
      <c r="Z304" s="19">
        <v>0</v>
      </c>
      <c r="AA304" s="19">
        <v>0</v>
      </c>
      <c r="AB304" s="19">
        <v>2086.8828899999999</v>
      </c>
      <c r="AC304" s="19">
        <v>0</v>
      </c>
      <c r="AD304" s="25">
        <v>11633.41289</v>
      </c>
      <c r="AE304" s="25">
        <v>0</v>
      </c>
      <c r="AF304" s="25">
        <v>0</v>
      </c>
      <c r="AG304" s="25">
        <v>11633.41289</v>
      </c>
      <c r="AH304" s="25">
        <v>0</v>
      </c>
      <c r="AI304" s="25">
        <v>13846.6</v>
      </c>
      <c r="AJ304" s="25">
        <v>0</v>
      </c>
      <c r="AK304" s="25">
        <v>0</v>
      </c>
      <c r="AL304" s="25">
        <v>13846.6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5">
        <v>13846.6</v>
      </c>
      <c r="AT304" s="25">
        <v>0</v>
      </c>
      <c r="AU304" s="25">
        <v>0</v>
      </c>
      <c r="AV304" s="25">
        <v>13846.6</v>
      </c>
      <c r="AW304" s="25">
        <v>0</v>
      </c>
      <c r="AX304" s="25">
        <v>13846.6</v>
      </c>
      <c r="AY304" s="25">
        <v>0</v>
      </c>
      <c r="AZ304" s="25">
        <v>0</v>
      </c>
      <c r="BA304" s="25">
        <v>13846.6</v>
      </c>
      <c r="BB304" s="25">
        <v>0</v>
      </c>
      <c r="BC304" s="25">
        <v>0</v>
      </c>
      <c r="BD304" s="25">
        <v>0</v>
      </c>
      <c r="BE304" s="25">
        <v>0</v>
      </c>
      <c r="BF304" s="25">
        <v>0</v>
      </c>
      <c r="BG304" s="25">
        <v>0</v>
      </c>
      <c r="BH304" s="25">
        <v>13846.6</v>
      </c>
      <c r="BI304" s="20">
        <v>0</v>
      </c>
      <c r="BJ304" s="21">
        <v>0</v>
      </c>
      <c r="BK304" s="21">
        <v>13846.6</v>
      </c>
      <c r="BL304" s="22">
        <v>0</v>
      </c>
    </row>
    <row r="305" spans="1:64" ht="15.75" x14ac:dyDescent="0.25">
      <c r="A305" s="16" t="s">
        <v>88</v>
      </c>
      <c r="B305" s="17" t="s">
        <v>378</v>
      </c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8"/>
      <c r="R305" s="17"/>
      <c r="S305" s="17"/>
      <c r="T305" s="19">
        <v>9436.5300000000007</v>
      </c>
      <c r="U305" s="19">
        <v>0</v>
      </c>
      <c r="V305" s="19">
        <v>0</v>
      </c>
      <c r="W305" s="19">
        <v>9436.5300000000007</v>
      </c>
      <c r="X305" s="19">
        <v>0</v>
      </c>
      <c r="Y305" s="19">
        <v>2086.8828899999999</v>
      </c>
      <c r="Z305" s="19">
        <v>0</v>
      </c>
      <c r="AA305" s="19">
        <v>0</v>
      </c>
      <c r="AB305" s="19">
        <v>2086.8828899999999</v>
      </c>
      <c r="AC305" s="19">
        <v>0</v>
      </c>
      <c r="AD305" s="25">
        <v>11523.41289</v>
      </c>
      <c r="AE305" s="25">
        <v>0</v>
      </c>
      <c r="AF305" s="25">
        <v>0</v>
      </c>
      <c r="AG305" s="25">
        <v>11523.41289</v>
      </c>
      <c r="AH305" s="25">
        <v>0</v>
      </c>
      <c r="AI305" s="25">
        <v>13736.6</v>
      </c>
      <c r="AJ305" s="25">
        <v>0</v>
      </c>
      <c r="AK305" s="25">
        <v>0</v>
      </c>
      <c r="AL305" s="25">
        <v>13736.6</v>
      </c>
      <c r="AM305" s="25">
        <v>0</v>
      </c>
      <c r="AN305" s="25">
        <v>0</v>
      </c>
      <c r="AO305" s="25">
        <v>0</v>
      </c>
      <c r="AP305" s="25">
        <v>0</v>
      </c>
      <c r="AQ305" s="25">
        <v>0</v>
      </c>
      <c r="AR305" s="25">
        <v>0</v>
      </c>
      <c r="AS305" s="25">
        <v>13736.6</v>
      </c>
      <c r="AT305" s="25">
        <v>0</v>
      </c>
      <c r="AU305" s="25">
        <v>0</v>
      </c>
      <c r="AV305" s="25">
        <v>13736.6</v>
      </c>
      <c r="AW305" s="25">
        <v>0</v>
      </c>
      <c r="AX305" s="25">
        <v>13736.6</v>
      </c>
      <c r="AY305" s="25">
        <v>0</v>
      </c>
      <c r="AZ305" s="25">
        <v>0</v>
      </c>
      <c r="BA305" s="25">
        <v>13736.6</v>
      </c>
      <c r="BB305" s="25">
        <v>0</v>
      </c>
      <c r="BC305" s="25">
        <v>0</v>
      </c>
      <c r="BD305" s="25">
        <v>0</v>
      </c>
      <c r="BE305" s="25">
        <v>0</v>
      </c>
      <c r="BF305" s="25">
        <v>0</v>
      </c>
      <c r="BG305" s="25">
        <v>0</v>
      </c>
      <c r="BH305" s="25">
        <v>13736.6</v>
      </c>
      <c r="BI305" s="20">
        <v>0</v>
      </c>
      <c r="BJ305" s="21">
        <v>0</v>
      </c>
      <c r="BK305" s="21">
        <v>13736.6</v>
      </c>
      <c r="BL305" s="22">
        <v>0</v>
      </c>
    </row>
    <row r="306" spans="1:64" ht="47.25" x14ac:dyDescent="0.25">
      <c r="A306" s="16" t="s">
        <v>90</v>
      </c>
      <c r="B306" s="17" t="s">
        <v>378</v>
      </c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8" t="s">
        <v>91</v>
      </c>
      <c r="R306" s="17"/>
      <c r="S306" s="17"/>
      <c r="T306" s="19">
        <v>7975.4</v>
      </c>
      <c r="U306" s="19">
        <v>0</v>
      </c>
      <c r="V306" s="19">
        <v>0</v>
      </c>
      <c r="W306" s="19">
        <v>7975.4</v>
      </c>
      <c r="X306" s="19">
        <v>0</v>
      </c>
      <c r="Y306" s="19">
        <v>2086.8828899999999</v>
      </c>
      <c r="Z306" s="19">
        <v>0</v>
      </c>
      <c r="AA306" s="19">
        <v>0</v>
      </c>
      <c r="AB306" s="19">
        <v>2086.8828899999999</v>
      </c>
      <c r="AC306" s="19">
        <v>0</v>
      </c>
      <c r="AD306" s="25">
        <v>10062.28289</v>
      </c>
      <c r="AE306" s="25">
        <v>0</v>
      </c>
      <c r="AF306" s="25">
        <v>0</v>
      </c>
      <c r="AG306" s="25">
        <v>10062.28289</v>
      </c>
      <c r="AH306" s="25">
        <v>0</v>
      </c>
      <c r="AI306" s="25">
        <v>11975.4</v>
      </c>
      <c r="AJ306" s="25">
        <v>0</v>
      </c>
      <c r="AK306" s="25">
        <v>0</v>
      </c>
      <c r="AL306" s="25">
        <v>11975.4</v>
      </c>
      <c r="AM306" s="25">
        <v>0</v>
      </c>
      <c r="AN306" s="25">
        <v>0</v>
      </c>
      <c r="AO306" s="25">
        <v>0</v>
      </c>
      <c r="AP306" s="25">
        <v>0</v>
      </c>
      <c r="AQ306" s="25">
        <v>0</v>
      </c>
      <c r="AR306" s="25">
        <v>0</v>
      </c>
      <c r="AS306" s="25">
        <v>11975.4</v>
      </c>
      <c r="AT306" s="25">
        <v>0</v>
      </c>
      <c r="AU306" s="25">
        <v>0</v>
      </c>
      <c r="AV306" s="25">
        <v>11975.4</v>
      </c>
      <c r="AW306" s="25">
        <v>0</v>
      </c>
      <c r="AX306" s="25">
        <v>11975.4</v>
      </c>
      <c r="AY306" s="25">
        <v>0</v>
      </c>
      <c r="AZ306" s="25">
        <v>0</v>
      </c>
      <c r="BA306" s="25">
        <v>11975.4</v>
      </c>
      <c r="BB306" s="25">
        <v>0</v>
      </c>
      <c r="BC306" s="25">
        <v>0</v>
      </c>
      <c r="BD306" s="25">
        <v>0</v>
      </c>
      <c r="BE306" s="25">
        <v>0</v>
      </c>
      <c r="BF306" s="25">
        <v>0</v>
      </c>
      <c r="BG306" s="25">
        <v>0</v>
      </c>
      <c r="BH306" s="25">
        <v>11975.4</v>
      </c>
      <c r="BI306" s="20">
        <v>0</v>
      </c>
      <c r="BJ306" s="21">
        <v>0</v>
      </c>
      <c r="BK306" s="21">
        <v>11975.4</v>
      </c>
      <c r="BL306" s="22">
        <v>0</v>
      </c>
    </row>
    <row r="307" spans="1:64" ht="31.5" x14ac:dyDescent="0.25">
      <c r="A307" s="16" t="s">
        <v>42</v>
      </c>
      <c r="B307" s="17" t="s">
        <v>378</v>
      </c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8" t="s">
        <v>43</v>
      </c>
      <c r="R307" s="17"/>
      <c r="S307" s="17"/>
      <c r="T307" s="19">
        <v>1426.33</v>
      </c>
      <c r="U307" s="19">
        <v>0</v>
      </c>
      <c r="V307" s="19">
        <v>0</v>
      </c>
      <c r="W307" s="19">
        <v>1426.33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25">
        <v>1426.33</v>
      </c>
      <c r="AE307" s="25">
        <v>0</v>
      </c>
      <c r="AF307" s="25">
        <v>0</v>
      </c>
      <c r="AG307" s="25">
        <v>1426.33</v>
      </c>
      <c r="AH307" s="25">
        <v>0</v>
      </c>
      <c r="AI307" s="25">
        <v>1727.12</v>
      </c>
      <c r="AJ307" s="25">
        <v>0</v>
      </c>
      <c r="AK307" s="25">
        <v>0</v>
      </c>
      <c r="AL307" s="25">
        <v>1727.12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5">
        <v>1727.12</v>
      </c>
      <c r="AT307" s="25">
        <v>0</v>
      </c>
      <c r="AU307" s="25">
        <v>0</v>
      </c>
      <c r="AV307" s="25">
        <v>1727.12</v>
      </c>
      <c r="AW307" s="25">
        <v>0</v>
      </c>
      <c r="AX307" s="25">
        <v>1727.12</v>
      </c>
      <c r="AY307" s="25">
        <v>0</v>
      </c>
      <c r="AZ307" s="25">
        <v>0</v>
      </c>
      <c r="BA307" s="25">
        <v>1727.12</v>
      </c>
      <c r="BB307" s="25">
        <v>0</v>
      </c>
      <c r="BC307" s="25">
        <v>0</v>
      </c>
      <c r="BD307" s="25">
        <v>0</v>
      </c>
      <c r="BE307" s="25">
        <v>0</v>
      </c>
      <c r="BF307" s="25">
        <v>0</v>
      </c>
      <c r="BG307" s="25">
        <v>0</v>
      </c>
      <c r="BH307" s="25">
        <v>1727.12</v>
      </c>
      <c r="BI307" s="20">
        <v>0</v>
      </c>
      <c r="BJ307" s="21">
        <v>0</v>
      </c>
      <c r="BK307" s="21">
        <v>1727.12</v>
      </c>
      <c r="BL307" s="22">
        <v>0</v>
      </c>
    </row>
    <row r="308" spans="1:64" ht="15.75" x14ac:dyDescent="0.25">
      <c r="A308" s="16" t="s">
        <v>64</v>
      </c>
      <c r="B308" s="17" t="s">
        <v>378</v>
      </c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8" t="s">
        <v>65</v>
      </c>
      <c r="R308" s="17"/>
      <c r="S308" s="17"/>
      <c r="T308" s="19">
        <v>34.799999999999997</v>
      </c>
      <c r="U308" s="19">
        <v>0</v>
      </c>
      <c r="V308" s="19">
        <v>0</v>
      </c>
      <c r="W308" s="19">
        <v>34.799999999999997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25">
        <v>34.799999999999997</v>
      </c>
      <c r="AE308" s="25">
        <v>0</v>
      </c>
      <c r="AF308" s="25">
        <v>0</v>
      </c>
      <c r="AG308" s="25">
        <v>34.799999999999997</v>
      </c>
      <c r="AH308" s="25">
        <v>0</v>
      </c>
      <c r="AI308" s="25">
        <v>34.08</v>
      </c>
      <c r="AJ308" s="25">
        <v>0</v>
      </c>
      <c r="AK308" s="25">
        <v>0</v>
      </c>
      <c r="AL308" s="25">
        <v>34.08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5">
        <v>34.08</v>
      </c>
      <c r="AT308" s="25">
        <v>0</v>
      </c>
      <c r="AU308" s="25">
        <v>0</v>
      </c>
      <c r="AV308" s="25">
        <v>34.08</v>
      </c>
      <c r="AW308" s="25">
        <v>0</v>
      </c>
      <c r="AX308" s="25">
        <v>34.08</v>
      </c>
      <c r="AY308" s="25">
        <v>0</v>
      </c>
      <c r="AZ308" s="25">
        <v>0</v>
      </c>
      <c r="BA308" s="25">
        <v>34.08</v>
      </c>
      <c r="BB308" s="25">
        <v>0</v>
      </c>
      <c r="BC308" s="25">
        <v>0</v>
      </c>
      <c r="BD308" s="25">
        <v>0</v>
      </c>
      <c r="BE308" s="25">
        <v>0</v>
      </c>
      <c r="BF308" s="25">
        <v>0</v>
      </c>
      <c r="BG308" s="25">
        <v>0</v>
      </c>
      <c r="BH308" s="25">
        <v>34.08</v>
      </c>
      <c r="BI308" s="20">
        <v>0</v>
      </c>
      <c r="BJ308" s="21">
        <v>0</v>
      </c>
      <c r="BK308" s="21">
        <v>34.08</v>
      </c>
      <c r="BL308" s="22">
        <v>0</v>
      </c>
    </row>
    <row r="309" spans="1:64" ht="31.5" x14ac:dyDescent="0.25">
      <c r="A309" s="16" t="s">
        <v>379</v>
      </c>
      <c r="B309" s="17" t="s">
        <v>380</v>
      </c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8"/>
      <c r="R309" s="17"/>
      <c r="S309" s="17"/>
      <c r="T309" s="19">
        <v>90</v>
      </c>
      <c r="U309" s="19">
        <v>0</v>
      </c>
      <c r="V309" s="19">
        <v>0</v>
      </c>
      <c r="W309" s="19">
        <v>90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25">
        <v>90</v>
      </c>
      <c r="AE309" s="25">
        <v>0</v>
      </c>
      <c r="AF309" s="25">
        <v>0</v>
      </c>
      <c r="AG309" s="25">
        <v>90</v>
      </c>
      <c r="AH309" s="25">
        <v>0</v>
      </c>
      <c r="AI309" s="25">
        <v>90</v>
      </c>
      <c r="AJ309" s="25">
        <v>0</v>
      </c>
      <c r="AK309" s="25">
        <v>0</v>
      </c>
      <c r="AL309" s="25">
        <v>90</v>
      </c>
      <c r="AM309" s="25">
        <v>0</v>
      </c>
      <c r="AN309" s="25">
        <v>0</v>
      </c>
      <c r="AO309" s="25">
        <v>0</v>
      </c>
      <c r="AP309" s="25">
        <v>0</v>
      </c>
      <c r="AQ309" s="25">
        <v>0</v>
      </c>
      <c r="AR309" s="25">
        <v>0</v>
      </c>
      <c r="AS309" s="25">
        <v>90</v>
      </c>
      <c r="AT309" s="25">
        <v>0</v>
      </c>
      <c r="AU309" s="25">
        <v>0</v>
      </c>
      <c r="AV309" s="25">
        <v>90</v>
      </c>
      <c r="AW309" s="25">
        <v>0</v>
      </c>
      <c r="AX309" s="25">
        <v>90</v>
      </c>
      <c r="AY309" s="25">
        <v>0</v>
      </c>
      <c r="AZ309" s="25">
        <v>0</v>
      </c>
      <c r="BA309" s="25">
        <v>90</v>
      </c>
      <c r="BB309" s="25">
        <v>0</v>
      </c>
      <c r="BC309" s="25">
        <v>0</v>
      </c>
      <c r="BD309" s="25">
        <v>0</v>
      </c>
      <c r="BE309" s="25">
        <v>0</v>
      </c>
      <c r="BF309" s="25">
        <v>0</v>
      </c>
      <c r="BG309" s="25">
        <v>0</v>
      </c>
      <c r="BH309" s="25">
        <v>90</v>
      </c>
      <c r="BI309" s="20">
        <v>0</v>
      </c>
      <c r="BJ309" s="21">
        <v>0</v>
      </c>
      <c r="BK309" s="21">
        <v>90</v>
      </c>
      <c r="BL309" s="22">
        <v>0</v>
      </c>
    </row>
    <row r="310" spans="1:64" ht="31.5" x14ac:dyDescent="0.25">
      <c r="A310" s="16" t="s">
        <v>42</v>
      </c>
      <c r="B310" s="17" t="s">
        <v>380</v>
      </c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8" t="s">
        <v>43</v>
      </c>
      <c r="R310" s="17"/>
      <c r="S310" s="17"/>
      <c r="T310" s="19">
        <v>90</v>
      </c>
      <c r="U310" s="19">
        <v>0</v>
      </c>
      <c r="V310" s="19">
        <v>0</v>
      </c>
      <c r="W310" s="19">
        <v>90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25">
        <v>90</v>
      </c>
      <c r="AE310" s="25">
        <v>0</v>
      </c>
      <c r="AF310" s="25">
        <v>0</v>
      </c>
      <c r="AG310" s="25">
        <v>90</v>
      </c>
      <c r="AH310" s="25">
        <v>0</v>
      </c>
      <c r="AI310" s="25">
        <v>90</v>
      </c>
      <c r="AJ310" s="25">
        <v>0</v>
      </c>
      <c r="AK310" s="25">
        <v>0</v>
      </c>
      <c r="AL310" s="25">
        <v>90</v>
      </c>
      <c r="AM310" s="25">
        <v>0</v>
      </c>
      <c r="AN310" s="25">
        <v>0</v>
      </c>
      <c r="AO310" s="25">
        <v>0</v>
      </c>
      <c r="AP310" s="25">
        <v>0</v>
      </c>
      <c r="AQ310" s="25">
        <v>0</v>
      </c>
      <c r="AR310" s="25">
        <v>0</v>
      </c>
      <c r="AS310" s="25">
        <v>90</v>
      </c>
      <c r="AT310" s="25">
        <v>0</v>
      </c>
      <c r="AU310" s="25">
        <v>0</v>
      </c>
      <c r="AV310" s="25">
        <v>90</v>
      </c>
      <c r="AW310" s="25">
        <v>0</v>
      </c>
      <c r="AX310" s="25">
        <v>90</v>
      </c>
      <c r="AY310" s="25">
        <v>0</v>
      </c>
      <c r="AZ310" s="25">
        <v>0</v>
      </c>
      <c r="BA310" s="25">
        <v>90</v>
      </c>
      <c r="BB310" s="25">
        <v>0</v>
      </c>
      <c r="BC310" s="25">
        <v>0</v>
      </c>
      <c r="BD310" s="25">
        <v>0</v>
      </c>
      <c r="BE310" s="25">
        <v>0</v>
      </c>
      <c r="BF310" s="25">
        <v>0</v>
      </c>
      <c r="BG310" s="25">
        <v>0</v>
      </c>
      <c r="BH310" s="25">
        <v>90</v>
      </c>
      <c r="BI310" s="20">
        <v>0</v>
      </c>
      <c r="BJ310" s="21">
        <v>0</v>
      </c>
      <c r="BK310" s="21">
        <v>90</v>
      </c>
      <c r="BL310" s="22">
        <v>0</v>
      </c>
    </row>
    <row r="311" spans="1:64" ht="31.5" x14ac:dyDescent="0.25">
      <c r="A311" s="16" t="s">
        <v>381</v>
      </c>
      <c r="B311" s="17" t="s">
        <v>382</v>
      </c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8"/>
      <c r="R311" s="17"/>
      <c r="S311" s="17"/>
      <c r="T311" s="19">
        <v>20</v>
      </c>
      <c r="U311" s="19">
        <v>0</v>
      </c>
      <c r="V311" s="19">
        <v>0</v>
      </c>
      <c r="W311" s="19">
        <v>20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25">
        <v>20</v>
      </c>
      <c r="AE311" s="25">
        <v>0</v>
      </c>
      <c r="AF311" s="25">
        <v>0</v>
      </c>
      <c r="AG311" s="25">
        <v>20</v>
      </c>
      <c r="AH311" s="25">
        <v>0</v>
      </c>
      <c r="AI311" s="25">
        <v>20</v>
      </c>
      <c r="AJ311" s="25">
        <v>0</v>
      </c>
      <c r="AK311" s="25">
        <v>0</v>
      </c>
      <c r="AL311" s="25">
        <v>20</v>
      </c>
      <c r="AM311" s="25">
        <v>0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5">
        <v>20</v>
      </c>
      <c r="AT311" s="25">
        <v>0</v>
      </c>
      <c r="AU311" s="25">
        <v>0</v>
      </c>
      <c r="AV311" s="25">
        <v>20</v>
      </c>
      <c r="AW311" s="25">
        <v>0</v>
      </c>
      <c r="AX311" s="25">
        <v>20</v>
      </c>
      <c r="AY311" s="25">
        <v>0</v>
      </c>
      <c r="AZ311" s="25">
        <v>0</v>
      </c>
      <c r="BA311" s="25">
        <v>20</v>
      </c>
      <c r="BB311" s="25">
        <v>0</v>
      </c>
      <c r="BC311" s="25">
        <v>0</v>
      </c>
      <c r="BD311" s="25">
        <v>0</v>
      </c>
      <c r="BE311" s="25">
        <v>0</v>
      </c>
      <c r="BF311" s="25">
        <v>0</v>
      </c>
      <c r="BG311" s="25">
        <v>0</v>
      </c>
      <c r="BH311" s="25">
        <v>20</v>
      </c>
      <c r="BI311" s="20">
        <v>0</v>
      </c>
      <c r="BJ311" s="21">
        <v>0</v>
      </c>
      <c r="BK311" s="21">
        <v>20</v>
      </c>
      <c r="BL311" s="22">
        <v>0</v>
      </c>
    </row>
    <row r="312" spans="1:64" ht="31.5" x14ac:dyDescent="0.25">
      <c r="A312" s="16" t="s">
        <v>42</v>
      </c>
      <c r="B312" s="17" t="s">
        <v>382</v>
      </c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8" t="s">
        <v>43</v>
      </c>
      <c r="R312" s="17"/>
      <c r="S312" s="17"/>
      <c r="T312" s="19">
        <v>20</v>
      </c>
      <c r="U312" s="19">
        <v>0</v>
      </c>
      <c r="V312" s="19">
        <v>0</v>
      </c>
      <c r="W312" s="19">
        <v>20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25">
        <v>20</v>
      </c>
      <c r="AE312" s="25">
        <v>0</v>
      </c>
      <c r="AF312" s="25">
        <v>0</v>
      </c>
      <c r="AG312" s="25">
        <v>20</v>
      </c>
      <c r="AH312" s="25">
        <v>0</v>
      </c>
      <c r="AI312" s="25">
        <v>20</v>
      </c>
      <c r="AJ312" s="25">
        <v>0</v>
      </c>
      <c r="AK312" s="25">
        <v>0</v>
      </c>
      <c r="AL312" s="25">
        <v>20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5">
        <v>20</v>
      </c>
      <c r="AT312" s="25">
        <v>0</v>
      </c>
      <c r="AU312" s="25">
        <v>0</v>
      </c>
      <c r="AV312" s="25">
        <v>20</v>
      </c>
      <c r="AW312" s="25">
        <v>0</v>
      </c>
      <c r="AX312" s="25">
        <v>20</v>
      </c>
      <c r="AY312" s="25">
        <v>0</v>
      </c>
      <c r="AZ312" s="25">
        <v>0</v>
      </c>
      <c r="BA312" s="25">
        <v>20</v>
      </c>
      <c r="BB312" s="25">
        <v>0</v>
      </c>
      <c r="BC312" s="25">
        <v>0</v>
      </c>
      <c r="BD312" s="25">
        <v>0</v>
      </c>
      <c r="BE312" s="25">
        <v>0</v>
      </c>
      <c r="BF312" s="25">
        <v>0</v>
      </c>
      <c r="BG312" s="25">
        <v>0</v>
      </c>
      <c r="BH312" s="25">
        <v>20</v>
      </c>
      <c r="BI312" s="20">
        <v>0</v>
      </c>
      <c r="BJ312" s="21">
        <v>0</v>
      </c>
      <c r="BK312" s="21">
        <v>20</v>
      </c>
      <c r="BL312" s="22">
        <v>0</v>
      </c>
    </row>
    <row r="313" spans="1:64" ht="31.5" x14ac:dyDescent="0.25">
      <c r="A313" s="16" t="s">
        <v>383</v>
      </c>
      <c r="B313" s="17" t="s">
        <v>384</v>
      </c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8"/>
      <c r="R313" s="17"/>
      <c r="S313" s="17"/>
      <c r="T313" s="19">
        <v>490</v>
      </c>
      <c r="U313" s="19">
        <v>0</v>
      </c>
      <c r="V313" s="19">
        <v>0</v>
      </c>
      <c r="W313" s="19">
        <v>490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25">
        <v>490</v>
      </c>
      <c r="AE313" s="25">
        <v>0</v>
      </c>
      <c r="AF313" s="25">
        <v>0</v>
      </c>
      <c r="AG313" s="25">
        <v>490</v>
      </c>
      <c r="AH313" s="25">
        <v>0</v>
      </c>
      <c r="AI313" s="25">
        <v>490</v>
      </c>
      <c r="AJ313" s="25">
        <v>0</v>
      </c>
      <c r="AK313" s="25">
        <v>0</v>
      </c>
      <c r="AL313" s="25">
        <v>490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5">
        <v>490</v>
      </c>
      <c r="AT313" s="25">
        <v>0</v>
      </c>
      <c r="AU313" s="25">
        <v>0</v>
      </c>
      <c r="AV313" s="25">
        <v>490</v>
      </c>
      <c r="AW313" s="25">
        <v>0</v>
      </c>
      <c r="AX313" s="25">
        <v>490</v>
      </c>
      <c r="AY313" s="25">
        <v>0</v>
      </c>
      <c r="AZ313" s="25">
        <v>0</v>
      </c>
      <c r="BA313" s="25">
        <v>490</v>
      </c>
      <c r="BB313" s="25">
        <v>0</v>
      </c>
      <c r="BC313" s="25">
        <v>0</v>
      </c>
      <c r="BD313" s="25">
        <v>0</v>
      </c>
      <c r="BE313" s="25">
        <v>0</v>
      </c>
      <c r="BF313" s="25">
        <v>0</v>
      </c>
      <c r="BG313" s="25">
        <v>0</v>
      </c>
      <c r="BH313" s="25">
        <v>490</v>
      </c>
      <c r="BI313" s="20">
        <v>0</v>
      </c>
      <c r="BJ313" s="21">
        <v>0</v>
      </c>
      <c r="BK313" s="21">
        <v>490</v>
      </c>
      <c r="BL313" s="22">
        <v>0</v>
      </c>
    </row>
    <row r="314" spans="1:64" ht="15.75" x14ac:dyDescent="0.25">
      <c r="A314" s="16" t="s">
        <v>385</v>
      </c>
      <c r="B314" s="17" t="s">
        <v>386</v>
      </c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8"/>
      <c r="R314" s="17"/>
      <c r="S314" s="17"/>
      <c r="T314" s="19">
        <v>490</v>
      </c>
      <c r="U314" s="19">
        <v>0</v>
      </c>
      <c r="V314" s="19">
        <v>0</v>
      </c>
      <c r="W314" s="19">
        <v>490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25">
        <v>490</v>
      </c>
      <c r="AE314" s="25">
        <v>0</v>
      </c>
      <c r="AF314" s="25">
        <v>0</v>
      </c>
      <c r="AG314" s="25">
        <v>490</v>
      </c>
      <c r="AH314" s="25">
        <v>0</v>
      </c>
      <c r="AI314" s="25">
        <v>490</v>
      </c>
      <c r="AJ314" s="25">
        <v>0</v>
      </c>
      <c r="AK314" s="25">
        <v>0</v>
      </c>
      <c r="AL314" s="25">
        <v>490</v>
      </c>
      <c r="AM314" s="25">
        <v>0</v>
      </c>
      <c r="AN314" s="25">
        <v>0</v>
      </c>
      <c r="AO314" s="25">
        <v>0</v>
      </c>
      <c r="AP314" s="25">
        <v>0</v>
      </c>
      <c r="AQ314" s="25">
        <v>0</v>
      </c>
      <c r="AR314" s="25">
        <v>0</v>
      </c>
      <c r="AS314" s="25">
        <v>490</v>
      </c>
      <c r="AT314" s="25">
        <v>0</v>
      </c>
      <c r="AU314" s="25">
        <v>0</v>
      </c>
      <c r="AV314" s="25">
        <v>490</v>
      </c>
      <c r="AW314" s="25">
        <v>0</v>
      </c>
      <c r="AX314" s="25">
        <v>490</v>
      </c>
      <c r="AY314" s="25">
        <v>0</v>
      </c>
      <c r="AZ314" s="25">
        <v>0</v>
      </c>
      <c r="BA314" s="25">
        <v>490</v>
      </c>
      <c r="BB314" s="25">
        <v>0</v>
      </c>
      <c r="BC314" s="25">
        <v>0</v>
      </c>
      <c r="BD314" s="25">
        <v>0</v>
      </c>
      <c r="BE314" s="25">
        <v>0</v>
      </c>
      <c r="BF314" s="25">
        <v>0</v>
      </c>
      <c r="BG314" s="25">
        <v>0</v>
      </c>
      <c r="BH314" s="25">
        <v>490</v>
      </c>
      <c r="BI314" s="20">
        <v>0</v>
      </c>
      <c r="BJ314" s="21">
        <v>0</v>
      </c>
      <c r="BK314" s="21">
        <v>490</v>
      </c>
      <c r="BL314" s="22">
        <v>0</v>
      </c>
    </row>
    <row r="315" spans="1:64" ht="15.75" x14ac:dyDescent="0.25">
      <c r="A315" s="16" t="s">
        <v>387</v>
      </c>
      <c r="B315" s="17" t="s">
        <v>388</v>
      </c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8"/>
      <c r="R315" s="17"/>
      <c r="S315" s="17"/>
      <c r="T315" s="19">
        <v>490</v>
      </c>
      <c r="U315" s="19">
        <v>0</v>
      </c>
      <c r="V315" s="19">
        <v>0</v>
      </c>
      <c r="W315" s="19">
        <v>490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25">
        <v>490</v>
      </c>
      <c r="AE315" s="25">
        <v>0</v>
      </c>
      <c r="AF315" s="25">
        <v>0</v>
      </c>
      <c r="AG315" s="25">
        <v>490</v>
      </c>
      <c r="AH315" s="25">
        <v>0</v>
      </c>
      <c r="AI315" s="25">
        <v>490</v>
      </c>
      <c r="AJ315" s="25">
        <v>0</v>
      </c>
      <c r="AK315" s="25">
        <v>0</v>
      </c>
      <c r="AL315" s="25">
        <v>490</v>
      </c>
      <c r="AM315" s="25">
        <v>0</v>
      </c>
      <c r="AN315" s="25">
        <v>0</v>
      </c>
      <c r="AO315" s="25">
        <v>0</v>
      </c>
      <c r="AP315" s="25">
        <v>0</v>
      </c>
      <c r="AQ315" s="25">
        <v>0</v>
      </c>
      <c r="AR315" s="25">
        <v>0</v>
      </c>
      <c r="AS315" s="25">
        <v>490</v>
      </c>
      <c r="AT315" s="25">
        <v>0</v>
      </c>
      <c r="AU315" s="25">
        <v>0</v>
      </c>
      <c r="AV315" s="25">
        <v>490</v>
      </c>
      <c r="AW315" s="25">
        <v>0</v>
      </c>
      <c r="AX315" s="25">
        <v>490</v>
      </c>
      <c r="AY315" s="25">
        <v>0</v>
      </c>
      <c r="AZ315" s="25">
        <v>0</v>
      </c>
      <c r="BA315" s="25">
        <v>490</v>
      </c>
      <c r="BB315" s="25">
        <v>0</v>
      </c>
      <c r="BC315" s="25">
        <v>0</v>
      </c>
      <c r="BD315" s="25">
        <v>0</v>
      </c>
      <c r="BE315" s="25">
        <v>0</v>
      </c>
      <c r="BF315" s="25">
        <v>0</v>
      </c>
      <c r="BG315" s="25">
        <v>0</v>
      </c>
      <c r="BH315" s="25">
        <v>490</v>
      </c>
      <c r="BI315" s="20">
        <v>0</v>
      </c>
      <c r="BJ315" s="21">
        <v>0</v>
      </c>
      <c r="BK315" s="21">
        <v>490</v>
      </c>
      <c r="BL315" s="22">
        <v>0</v>
      </c>
    </row>
    <row r="316" spans="1:64" ht="31.5" x14ac:dyDescent="0.25">
      <c r="A316" s="16" t="s">
        <v>42</v>
      </c>
      <c r="B316" s="17" t="s">
        <v>388</v>
      </c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8" t="s">
        <v>43</v>
      </c>
      <c r="R316" s="17"/>
      <c r="S316" s="17"/>
      <c r="T316" s="19">
        <v>490</v>
      </c>
      <c r="U316" s="19">
        <v>0</v>
      </c>
      <c r="V316" s="19">
        <v>0</v>
      </c>
      <c r="W316" s="19">
        <v>490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25">
        <v>490</v>
      </c>
      <c r="AE316" s="25">
        <v>0</v>
      </c>
      <c r="AF316" s="25">
        <v>0</v>
      </c>
      <c r="AG316" s="25">
        <v>490</v>
      </c>
      <c r="AH316" s="25">
        <v>0</v>
      </c>
      <c r="AI316" s="25">
        <v>490</v>
      </c>
      <c r="AJ316" s="25">
        <v>0</v>
      </c>
      <c r="AK316" s="25">
        <v>0</v>
      </c>
      <c r="AL316" s="25">
        <v>490</v>
      </c>
      <c r="AM316" s="25">
        <v>0</v>
      </c>
      <c r="AN316" s="25">
        <v>0</v>
      </c>
      <c r="AO316" s="25">
        <v>0</v>
      </c>
      <c r="AP316" s="25">
        <v>0</v>
      </c>
      <c r="AQ316" s="25">
        <v>0</v>
      </c>
      <c r="AR316" s="25">
        <v>0</v>
      </c>
      <c r="AS316" s="25">
        <v>490</v>
      </c>
      <c r="AT316" s="25">
        <v>0</v>
      </c>
      <c r="AU316" s="25">
        <v>0</v>
      </c>
      <c r="AV316" s="25">
        <v>490</v>
      </c>
      <c r="AW316" s="25">
        <v>0</v>
      </c>
      <c r="AX316" s="25">
        <v>490</v>
      </c>
      <c r="AY316" s="25">
        <v>0</v>
      </c>
      <c r="AZ316" s="25">
        <v>0</v>
      </c>
      <c r="BA316" s="25">
        <v>490</v>
      </c>
      <c r="BB316" s="25">
        <v>0</v>
      </c>
      <c r="BC316" s="25">
        <v>0</v>
      </c>
      <c r="BD316" s="25">
        <v>0</v>
      </c>
      <c r="BE316" s="25">
        <v>0</v>
      </c>
      <c r="BF316" s="25">
        <v>0</v>
      </c>
      <c r="BG316" s="25">
        <v>0</v>
      </c>
      <c r="BH316" s="25">
        <v>490</v>
      </c>
      <c r="BI316" s="20">
        <v>0</v>
      </c>
      <c r="BJ316" s="21">
        <v>0</v>
      </c>
      <c r="BK316" s="21">
        <v>490</v>
      </c>
      <c r="BL316" s="22">
        <v>0</v>
      </c>
    </row>
    <row r="317" spans="1:64" ht="31.5" x14ac:dyDescent="0.25">
      <c r="A317" s="16" t="s">
        <v>389</v>
      </c>
      <c r="B317" s="17" t="s">
        <v>390</v>
      </c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8"/>
      <c r="R317" s="17"/>
      <c r="S317" s="17"/>
      <c r="T317" s="19">
        <v>130</v>
      </c>
      <c r="U317" s="19">
        <v>0</v>
      </c>
      <c r="V317" s="19">
        <v>0</v>
      </c>
      <c r="W317" s="19">
        <v>130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25">
        <v>130</v>
      </c>
      <c r="AE317" s="25">
        <v>0</v>
      </c>
      <c r="AF317" s="25">
        <v>0</v>
      </c>
      <c r="AG317" s="25">
        <v>130</v>
      </c>
      <c r="AH317" s="25">
        <v>0</v>
      </c>
      <c r="AI317" s="25">
        <v>130</v>
      </c>
      <c r="AJ317" s="25">
        <v>0</v>
      </c>
      <c r="AK317" s="25">
        <v>0</v>
      </c>
      <c r="AL317" s="25">
        <v>130</v>
      </c>
      <c r="AM317" s="25">
        <v>0</v>
      </c>
      <c r="AN317" s="25">
        <v>0</v>
      </c>
      <c r="AO317" s="25">
        <v>0</v>
      </c>
      <c r="AP317" s="25">
        <v>0</v>
      </c>
      <c r="AQ317" s="25">
        <v>0</v>
      </c>
      <c r="AR317" s="25">
        <v>0</v>
      </c>
      <c r="AS317" s="25">
        <v>130</v>
      </c>
      <c r="AT317" s="25">
        <v>0</v>
      </c>
      <c r="AU317" s="25">
        <v>0</v>
      </c>
      <c r="AV317" s="25">
        <v>130</v>
      </c>
      <c r="AW317" s="25">
        <v>0</v>
      </c>
      <c r="AX317" s="25">
        <v>130</v>
      </c>
      <c r="AY317" s="25">
        <v>0</v>
      </c>
      <c r="AZ317" s="25">
        <v>0</v>
      </c>
      <c r="BA317" s="25">
        <v>130</v>
      </c>
      <c r="BB317" s="25">
        <v>0</v>
      </c>
      <c r="BC317" s="25">
        <v>0</v>
      </c>
      <c r="BD317" s="25">
        <v>0</v>
      </c>
      <c r="BE317" s="25">
        <v>0</v>
      </c>
      <c r="BF317" s="25">
        <v>0</v>
      </c>
      <c r="BG317" s="25">
        <v>0</v>
      </c>
      <c r="BH317" s="25">
        <v>130</v>
      </c>
      <c r="BI317" s="20">
        <v>0</v>
      </c>
      <c r="BJ317" s="21">
        <v>0</v>
      </c>
      <c r="BK317" s="21">
        <v>130</v>
      </c>
      <c r="BL317" s="22">
        <v>0</v>
      </c>
    </row>
    <row r="318" spans="1:64" ht="31.5" x14ac:dyDescent="0.25">
      <c r="A318" s="16" t="s">
        <v>391</v>
      </c>
      <c r="B318" s="17" t="s">
        <v>392</v>
      </c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8"/>
      <c r="R318" s="17"/>
      <c r="S318" s="17"/>
      <c r="T318" s="19">
        <v>130</v>
      </c>
      <c r="U318" s="19">
        <v>0</v>
      </c>
      <c r="V318" s="19">
        <v>0</v>
      </c>
      <c r="W318" s="19">
        <v>130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25">
        <v>130</v>
      </c>
      <c r="AE318" s="25">
        <v>0</v>
      </c>
      <c r="AF318" s="25">
        <v>0</v>
      </c>
      <c r="AG318" s="25">
        <v>130</v>
      </c>
      <c r="AH318" s="25">
        <v>0</v>
      </c>
      <c r="AI318" s="25">
        <v>130</v>
      </c>
      <c r="AJ318" s="25">
        <v>0</v>
      </c>
      <c r="AK318" s="25">
        <v>0</v>
      </c>
      <c r="AL318" s="25">
        <v>130</v>
      </c>
      <c r="AM318" s="25">
        <v>0</v>
      </c>
      <c r="AN318" s="25">
        <v>0</v>
      </c>
      <c r="AO318" s="25">
        <v>0</v>
      </c>
      <c r="AP318" s="25">
        <v>0</v>
      </c>
      <c r="AQ318" s="25">
        <v>0</v>
      </c>
      <c r="AR318" s="25">
        <v>0</v>
      </c>
      <c r="AS318" s="25">
        <v>130</v>
      </c>
      <c r="AT318" s="25">
        <v>0</v>
      </c>
      <c r="AU318" s="25">
        <v>0</v>
      </c>
      <c r="AV318" s="25">
        <v>130</v>
      </c>
      <c r="AW318" s="25">
        <v>0</v>
      </c>
      <c r="AX318" s="25">
        <v>130</v>
      </c>
      <c r="AY318" s="25">
        <v>0</v>
      </c>
      <c r="AZ318" s="25">
        <v>0</v>
      </c>
      <c r="BA318" s="25">
        <v>130</v>
      </c>
      <c r="BB318" s="25">
        <v>0</v>
      </c>
      <c r="BC318" s="25">
        <v>0</v>
      </c>
      <c r="BD318" s="25">
        <v>0</v>
      </c>
      <c r="BE318" s="25">
        <v>0</v>
      </c>
      <c r="BF318" s="25">
        <v>0</v>
      </c>
      <c r="BG318" s="25">
        <v>0</v>
      </c>
      <c r="BH318" s="25">
        <v>130</v>
      </c>
      <c r="BI318" s="20">
        <v>0</v>
      </c>
      <c r="BJ318" s="21">
        <v>0</v>
      </c>
      <c r="BK318" s="21">
        <v>130</v>
      </c>
      <c r="BL318" s="22">
        <v>0</v>
      </c>
    </row>
    <row r="319" spans="1:64" ht="31.5" x14ac:dyDescent="0.25">
      <c r="A319" s="16" t="s">
        <v>393</v>
      </c>
      <c r="B319" s="17" t="s">
        <v>394</v>
      </c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8"/>
      <c r="R319" s="17"/>
      <c r="S319" s="17"/>
      <c r="T319" s="19">
        <v>130</v>
      </c>
      <c r="U319" s="19">
        <v>0</v>
      </c>
      <c r="V319" s="19">
        <v>0</v>
      </c>
      <c r="W319" s="19">
        <v>130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25">
        <v>130</v>
      </c>
      <c r="AE319" s="25">
        <v>0</v>
      </c>
      <c r="AF319" s="25">
        <v>0</v>
      </c>
      <c r="AG319" s="25">
        <v>130</v>
      </c>
      <c r="AH319" s="25">
        <v>0</v>
      </c>
      <c r="AI319" s="25">
        <v>130</v>
      </c>
      <c r="AJ319" s="25">
        <v>0</v>
      </c>
      <c r="AK319" s="25">
        <v>0</v>
      </c>
      <c r="AL319" s="25">
        <v>130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5">
        <v>130</v>
      </c>
      <c r="AT319" s="25">
        <v>0</v>
      </c>
      <c r="AU319" s="25">
        <v>0</v>
      </c>
      <c r="AV319" s="25">
        <v>130</v>
      </c>
      <c r="AW319" s="25">
        <v>0</v>
      </c>
      <c r="AX319" s="25">
        <v>130</v>
      </c>
      <c r="AY319" s="25">
        <v>0</v>
      </c>
      <c r="AZ319" s="25">
        <v>0</v>
      </c>
      <c r="BA319" s="25">
        <v>130</v>
      </c>
      <c r="BB319" s="25">
        <v>0</v>
      </c>
      <c r="BC319" s="25">
        <v>0</v>
      </c>
      <c r="BD319" s="25">
        <v>0</v>
      </c>
      <c r="BE319" s="25">
        <v>0</v>
      </c>
      <c r="BF319" s="25">
        <v>0</v>
      </c>
      <c r="BG319" s="25">
        <v>0</v>
      </c>
      <c r="BH319" s="25">
        <v>130</v>
      </c>
      <c r="BI319" s="20">
        <v>0</v>
      </c>
      <c r="BJ319" s="21">
        <v>0</v>
      </c>
      <c r="BK319" s="21">
        <v>130</v>
      </c>
      <c r="BL319" s="22">
        <v>0</v>
      </c>
    </row>
    <row r="320" spans="1:64" ht="31.5" x14ac:dyDescent="0.25">
      <c r="A320" s="16" t="s">
        <v>42</v>
      </c>
      <c r="B320" s="17" t="s">
        <v>394</v>
      </c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8" t="s">
        <v>43</v>
      </c>
      <c r="R320" s="17"/>
      <c r="S320" s="17"/>
      <c r="T320" s="19">
        <v>130</v>
      </c>
      <c r="U320" s="19">
        <v>0</v>
      </c>
      <c r="V320" s="19">
        <v>0</v>
      </c>
      <c r="W320" s="19">
        <v>130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25">
        <v>130</v>
      </c>
      <c r="AE320" s="25">
        <v>0</v>
      </c>
      <c r="AF320" s="25">
        <v>0</v>
      </c>
      <c r="AG320" s="25">
        <v>130</v>
      </c>
      <c r="AH320" s="25">
        <v>0</v>
      </c>
      <c r="AI320" s="25">
        <v>130</v>
      </c>
      <c r="AJ320" s="25">
        <v>0</v>
      </c>
      <c r="AK320" s="25">
        <v>0</v>
      </c>
      <c r="AL320" s="25">
        <v>130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0</v>
      </c>
      <c r="AS320" s="25">
        <v>130</v>
      </c>
      <c r="AT320" s="25">
        <v>0</v>
      </c>
      <c r="AU320" s="25">
        <v>0</v>
      </c>
      <c r="AV320" s="25">
        <v>130</v>
      </c>
      <c r="AW320" s="25">
        <v>0</v>
      </c>
      <c r="AX320" s="25">
        <v>130</v>
      </c>
      <c r="AY320" s="25">
        <v>0</v>
      </c>
      <c r="AZ320" s="25">
        <v>0</v>
      </c>
      <c r="BA320" s="25">
        <v>130</v>
      </c>
      <c r="BB320" s="25">
        <v>0</v>
      </c>
      <c r="BC320" s="25">
        <v>0</v>
      </c>
      <c r="BD320" s="25">
        <v>0</v>
      </c>
      <c r="BE320" s="25">
        <v>0</v>
      </c>
      <c r="BF320" s="25">
        <v>0</v>
      </c>
      <c r="BG320" s="25">
        <v>0</v>
      </c>
      <c r="BH320" s="25">
        <v>130</v>
      </c>
      <c r="BI320" s="20">
        <v>0</v>
      </c>
      <c r="BJ320" s="21">
        <v>0</v>
      </c>
      <c r="BK320" s="21">
        <v>130</v>
      </c>
      <c r="BL320" s="22">
        <v>0</v>
      </c>
    </row>
    <row r="321" spans="1:64" ht="15.75" x14ac:dyDescent="0.25">
      <c r="A321" s="16" t="s">
        <v>395</v>
      </c>
      <c r="B321" s="17" t="s">
        <v>396</v>
      </c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8"/>
      <c r="R321" s="17"/>
      <c r="S321" s="17"/>
      <c r="T321" s="19">
        <v>254</v>
      </c>
      <c r="U321" s="19">
        <v>0</v>
      </c>
      <c r="V321" s="19">
        <v>0</v>
      </c>
      <c r="W321" s="19">
        <v>254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25">
        <v>254</v>
      </c>
      <c r="AE321" s="25">
        <v>0</v>
      </c>
      <c r="AF321" s="25">
        <v>0</v>
      </c>
      <c r="AG321" s="25">
        <v>254</v>
      </c>
      <c r="AH321" s="25">
        <v>0</v>
      </c>
      <c r="AI321" s="25">
        <v>254</v>
      </c>
      <c r="AJ321" s="25">
        <v>0</v>
      </c>
      <c r="AK321" s="25">
        <v>0</v>
      </c>
      <c r="AL321" s="25">
        <v>254</v>
      </c>
      <c r="AM321" s="25">
        <v>0</v>
      </c>
      <c r="AN321" s="25">
        <v>0</v>
      </c>
      <c r="AO321" s="25">
        <v>0</v>
      </c>
      <c r="AP321" s="25">
        <v>0</v>
      </c>
      <c r="AQ321" s="25">
        <v>0</v>
      </c>
      <c r="AR321" s="25">
        <v>0</v>
      </c>
      <c r="AS321" s="25">
        <v>254</v>
      </c>
      <c r="AT321" s="25">
        <v>0</v>
      </c>
      <c r="AU321" s="25">
        <v>0</v>
      </c>
      <c r="AV321" s="25">
        <v>254</v>
      </c>
      <c r="AW321" s="25">
        <v>0</v>
      </c>
      <c r="AX321" s="25">
        <v>193.32</v>
      </c>
      <c r="AY321" s="25">
        <v>0</v>
      </c>
      <c r="AZ321" s="25">
        <v>0</v>
      </c>
      <c r="BA321" s="25">
        <v>193.32</v>
      </c>
      <c r="BB321" s="25">
        <v>0</v>
      </c>
      <c r="BC321" s="25">
        <v>0</v>
      </c>
      <c r="BD321" s="25">
        <v>0</v>
      </c>
      <c r="BE321" s="25">
        <v>0</v>
      </c>
      <c r="BF321" s="25">
        <v>0</v>
      </c>
      <c r="BG321" s="25">
        <v>0</v>
      </c>
      <c r="BH321" s="25">
        <v>193.32</v>
      </c>
      <c r="BI321" s="20">
        <v>0</v>
      </c>
      <c r="BJ321" s="21">
        <v>0</v>
      </c>
      <c r="BK321" s="21">
        <v>193.32</v>
      </c>
      <c r="BL321" s="22">
        <v>0</v>
      </c>
    </row>
    <row r="322" spans="1:64" ht="15.75" x14ac:dyDescent="0.25">
      <c r="A322" s="16" t="s">
        <v>397</v>
      </c>
      <c r="B322" s="17" t="s">
        <v>398</v>
      </c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8"/>
      <c r="R322" s="17"/>
      <c r="S322" s="17"/>
      <c r="T322" s="19">
        <v>254</v>
      </c>
      <c r="U322" s="19">
        <v>0</v>
      </c>
      <c r="V322" s="19">
        <v>0</v>
      </c>
      <c r="W322" s="19">
        <v>254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25">
        <v>254</v>
      </c>
      <c r="AE322" s="25">
        <v>0</v>
      </c>
      <c r="AF322" s="25">
        <v>0</v>
      </c>
      <c r="AG322" s="25">
        <v>254</v>
      </c>
      <c r="AH322" s="25">
        <v>0</v>
      </c>
      <c r="AI322" s="25">
        <v>254</v>
      </c>
      <c r="AJ322" s="25">
        <v>0</v>
      </c>
      <c r="AK322" s="25">
        <v>0</v>
      </c>
      <c r="AL322" s="25">
        <v>254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5">
        <v>254</v>
      </c>
      <c r="AT322" s="25">
        <v>0</v>
      </c>
      <c r="AU322" s="25">
        <v>0</v>
      </c>
      <c r="AV322" s="25">
        <v>254</v>
      </c>
      <c r="AW322" s="25">
        <v>0</v>
      </c>
      <c r="AX322" s="25">
        <v>193.32</v>
      </c>
      <c r="AY322" s="25">
        <v>0</v>
      </c>
      <c r="AZ322" s="25">
        <v>0</v>
      </c>
      <c r="BA322" s="25">
        <v>193.32</v>
      </c>
      <c r="BB322" s="25">
        <v>0</v>
      </c>
      <c r="BC322" s="25">
        <v>0</v>
      </c>
      <c r="BD322" s="25">
        <v>0</v>
      </c>
      <c r="BE322" s="25">
        <v>0</v>
      </c>
      <c r="BF322" s="25">
        <v>0</v>
      </c>
      <c r="BG322" s="25">
        <v>0</v>
      </c>
      <c r="BH322" s="25">
        <v>193.32</v>
      </c>
      <c r="BI322" s="20">
        <v>0</v>
      </c>
      <c r="BJ322" s="21">
        <v>0</v>
      </c>
      <c r="BK322" s="21">
        <v>193.32</v>
      </c>
      <c r="BL322" s="22">
        <v>0</v>
      </c>
    </row>
    <row r="323" spans="1:64" ht="15.75" x14ac:dyDescent="0.25">
      <c r="A323" s="16" t="s">
        <v>399</v>
      </c>
      <c r="B323" s="17" t="s">
        <v>400</v>
      </c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8"/>
      <c r="R323" s="17"/>
      <c r="S323" s="17"/>
      <c r="T323" s="19">
        <v>254</v>
      </c>
      <c r="U323" s="19">
        <v>0</v>
      </c>
      <c r="V323" s="19">
        <v>0</v>
      </c>
      <c r="W323" s="19">
        <v>254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25">
        <v>254</v>
      </c>
      <c r="AE323" s="25">
        <v>0</v>
      </c>
      <c r="AF323" s="25">
        <v>0</v>
      </c>
      <c r="AG323" s="25">
        <v>254</v>
      </c>
      <c r="AH323" s="25">
        <v>0</v>
      </c>
      <c r="AI323" s="25">
        <v>254</v>
      </c>
      <c r="AJ323" s="25">
        <v>0</v>
      </c>
      <c r="AK323" s="25">
        <v>0</v>
      </c>
      <c r="AL323" s="25">
        <v>254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5">
        <v>254</v>
      </c>
      <c r="AT323" s="25">
        <v>0</v>
      </c>
      <c r="AU323" s="25">
        <v>0</v>
      </c>
      <c r="AV323" s="25">
        <v>254</v>
      </c>
      <c r="AW323" s="25">
        <v>0</v>
      </c>
      <c r="AX323" s="25">
        <v>193.32</v>
      </c>
      <c r="AY323" s="25">
        <v>0</v>
      </c>
      <c r="AZ323" s="25">
        <v>0</v>
      </c>
      <c r="BA323" s="25">
        <v>193.32</v>
      </c>
      <c r="BB323" s="25">
        <v>0</v>
      </c>
      <c r="BC323" s="25">
        <v>0</v>
      </c>
      <c r="BD323" s="25">
        <v>0</v>
      </c>
      <c r="BE323" s="25">
        <v>0</v>
      </c>
      <c r="BF323" s="25">
        <v>0</v>
      </c>
      <c r="BG323" s="25">
        <v>0</v>
      </c>
      <c r="BH323" s="25">
        <v>193.32</v>
      </c>
      <c r="BI323" s="20">
        <v>0</v>
      </c>
      <c r="BJ323" s="21">
        <v>0</v>
      </c>
      <c r="BK323" s="21">
        <v>193.32</v>
      </c>
      <c r="BL323" s="22">
        <v>0</v>
      </c>
    </row>
    <row r="324" spans="1:64" ht="31.5" x14ac:dyDescent="0.25">
      <c r="A324" s="16" t="s">
        <v>42</v>
      </c>
      <c r="B324" s="17" t="s">
        <v>400</v>
      </c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8" t="s">
        <v>43</v>
      </c>
      <c r="R324" s="17"/>
      <c r="S324" s="17"/>
      <c r="T324" s="19">
        <v>254</v>
      </c>
      <c r="U324" s="19">
        <v>0</v>
      </c>
      <c r="V324" s="19">
        <v>0</v>
      </c>
      <c r="W324" s="19">
        <v>254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25">
        <v>254</v>
      </c>
      <c r="AE324" s="25">
        <v>0</v>
      </c>
      <c r="AF324" s="25">
        <v>0</v>
      </c>
      <c r="AG324" s="25">
        <v>254</v>
      </c>
      <c r="AH324" s="25">
        <v>0</v>
      </c>
      <c r="AI324" s="25">
        <v>254</v>
      </c>
      <c r="AJ324" s="25">
        <v>0</v>
      </c>
      <c r="AK324" s="25">
        <v>0</v>
      </c>
      <c r="AL324" s="25">
        <v>254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5">
        <v>254</v>
      </c>
      <c r="AT324" s="25">
        <v>0</v>
      </c>
      <c r="AU324" s="25">
        <v>0</v>
      </c>
      <c r="AV324" s="25">
        <v>254</v>
      </c>
      <c r="AW324" s="25">
        <v>0</v>
      </c>
      <c r="AX324" s="25">
        <v>193.32</v>
      </c>
      <c r="AY324" s="25">
        <v>0</v>
      </c>
      <c r="AZ324" s="25">
        <v>0</v>
      </c>
      <c r="BA324" s="25">
        <v>193.32</v>
      </c>
      <c r="BB324" s="25">
        <v>0</v>
      </c>
      <c r="BC324" s="25">
        <v>0</v>
      </c>
      <c r="BD324" s="25">
        <v>0</v>
      </c>
      <c r="BE324" s="25">
        <v>0</v>
      </c>
      <c r="BF324" s="25">
        <v>0</v>
      </c>
      <c r="BG324" s="25">
        <v>0</v>
      </c>
      <c r="BH324" s="25">
        <v>193.32</v>
      </c>
      <c r="BI324" s="20">
        <v>0</v>
      </c>
      <c r="BJ324" s="21">
        <v>0</v>
      </c>
      <c r="BK324" s="21">
        <v>193.32</v>
      </c>
      <c r="BL324" s="22">
        <v>0</v>
      </c>
    </row>
    <row r="325" spans="1:64" ht="15.75" x14ac:dyDescent="0.25">
      <c r="A325" s="16" t="s">
        <v>401</v>
      </c>
      <c r="B325" s="17" t="s">
        <v>402</v>
      </c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8"/>
      <c r="R325" s="17"/>
      <c r="S325" s="17"/>
      <c r="T325" s="19">
        <v>100</v>
      </c>
      <c r="U325" s="19">
        <v>0</v>
      </c>
      <c r="V325" s="19">
        <v>0</v>
      </c>
      <c r="W325" s="19">
        <v>100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25">
        <v>100</v>
      </c>
      <c r="AE325" s="25">
        <v>0</v>
      </c>
      <c r="AF325" s="25">
        <v>0</v>
      </c>
      <c r="AG325" s="25">
        <v>100</v>
      </c>
      <c r="AH325" s="25">
        <v>0</v>
      </c>
      <c r="AI325" s="25">
        <v>100</v>
      </c>
      <c r="AJ325" s="25">
        <v>0</v>
      </c>
      <c r="AK325" s="25">
        <v>0</v>
      </c>
      <c r="AL325" s="25">
        <v>100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5">
        <v>100</v>
      </c>
      <c r="AT325" s="25">
        <v>0</v>
      </c>
      <c r="AU325" s="25">
        <v>0</v>
      </c>
      <c r="AV325" s="25">
        <v>100</v>
      </c>
      <c r="AW325" s="25">
        <v>0</v>
      </c>
      <c r="AX325" s="25">
        <v>100</v>
      </c>
      <c r="AY325" s="25">
        <v>0</v>
      </c>
      <c r="AZ325" s="25">
        <v>0</v>
      </c>
      <c r="BA325" s="25">
        <v>100</v>
      </c>
      <c r="BB325" s="25">
        <v>0</v>
      </c>
      <c r="BC325" s="25">
        <v>0</v>
      </c>
      <c r="BD325" s="25">
        <v>0</v>
      </c>
      <c r="BE325" s="25">
        <v>0</v>
      </c>
      <c r="BF325" s="25">
        <v>0</v>
      </c>
      <c r="BG325" s="25">
        <v>0</v>
      </c>
      <c r="BH325" s="25">
        <v>100</v>
      </c>
      <c r="BI325" s="20">
        <v>0</v>
      </c>
      <c r="BJ325" s="21">
        <v>0</v>
      </c>
      <c r="BK325" s="21">
        <v>100</v>
      </c>
      <c r="BL325" s="22">
        <v>0</v>
      </c>
    </row>
    <row r="326" spans="1:64" ht="15.75" x14ac:dyDescent="0.25">
      <c r="A326" s="16" t="s">
        <v>403</v>
      </c>
      <c r="B326" s="17" t="s">
        <v>404</v>
      </c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8"/>
      <c r="R326" s="17"/>
      <c r="S326" s="17"/>
      <c r="T326" s="19">
        <v>100</v>
      </c>
      <c r="U326" s="19">
        <v>0</v>
      </c>
      <c r="V326" s="19">
        <v>0</v>
      </c>
      <c r="W326" s="19">
        <v>100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25">
        <v>100</v>
      </c>
      <c r="AE326" s="25">
        <v>0</v>
      </c>
      <c r="AF326" s="25">
        <v>0</v>
      </c>
      <c r="AG326" s="25">
        <v>100</v>
      </c>
      <c r="AH326" s="25">
        <v>0</v>
      </c>
      <c r="AI326" s="25">
        <v>100</v>
      </c>
      <c r="AJ326" s="25">
        <v>0</v>
      </c>
      <c r="AK326" s="25">
        <v>0</v>
      </c>
      <c r="AL326" s="25">
        <v>100</v>
      </c>
      <c r="AM326" s="25">
        <v>0</v>
      </c>
      <c r="AN326" s="25">
        <v>0</v>
      </c>
      <c r="AO326" s="25">
        <v>0</v>
      </c>
      <c r="AP326" s="25">
        <v>0</v>
      </c>
      <c r="AQ326" s="25">
        <v>0</v>
      </c>
      <c r="AR326" s="25">
        <v>0</v>
      </c>
      <c r="AS326" s="25">
        <v>100</v>
      </c>
      <c r="AT326" s="25">
        <v>0</v>
      </c>
      <c r="AU326" s="25">
        <v>0</v>
      </c>
      <c r="AV326" s="25">
        <v>100</v>
      </c>
      <c r="AW326" s="25">
        <v>0</v>
      </c>
      <c r="AX326" s="25">
        <v>100</v>
      </c>
      <c r="AY326" s="25">
        <v>0</v>
      </c>
      <c r="AZ326" s="25">
        <v>0</v>
      </c>
      <c r="BA326" s="25">
        <v>100</v>
      </c>
      <c r="BB326" s="25">
        <v>0</v>
      </c>
      <c r="BC326" s="25">
        <v>0</v>
      </c>
      <c r="BD326" s="25">
        <v>0</v>
      </c>
      <c r="BE326" s="25">
        <v>0</v>
      </c>
      <c r="BF326" s="25">
        <v>0</v>
      </c>
      <c r="BG326" s="25">
        <v>0</v>
      </c>
      <c r="BH326" s="25">
        <v>100</v>
      </c>
      <c r="BI326" s="20">
        <v>0</v>
      </c>
      <c r="BJ326" s="21">
        <v>0</v>
      </c>
      <c r="BK326" s="21">
        <v>100</v>
      </c>
      <c r="BL326" s="22">
        <v>0</v>
      </c>
    </row>
    <row r="327" spans="1:64" ht="15.75" x14ac:dyDescent="0.25">
      <c r="A327" s="16" t="s">
        <v>405</v>
      </c>
      <c r="B327" s="17" t="s">
        <v>406</v>
      </c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8"/>
      <c r="R327" s="17"/>
      <c r="S327" s="17"/>
      <c r="T327" s="19">
        <v>100</v>
      </c>
      <c r="U327" s="19">
        <v>0</v>
      </c>
      <c r="V327" s="19">
        <v>0</v>
      </c>
      <c r="W327" s="19">
        <v>100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25">
        <v>100</v>
      </c>
      <c r="AE327" s="25">
        <v>0</v>
      </c>
      <c r="AF327" s="25">
        <v>0</v>
      </c>
      <c r="AG327" s="25">
        <v>100</v>
      </c>
      <c r="AH327" s="25">
        <v>0</v>
      </c>
      <c r="AI327" s="25">
        <v>100</v>
      </c>
      <c r="AJ327" s="25">
        <v>0</v>
      </c>
      <c r="AK327" s="25">
        <v>0</v>
      </c>
      <c r="AL327" s="25">
        <v>100</v>
      </c>
      <c r="AM327" s="25">
        <v>0</v>
      </c>
      <c r="AN327" s="25">
        <v>0</v>
      </c>
      <c r="AO327" s="25">
        <v>0</v>
      </c>
      <c r="AP327" s="25">
        <v>0</v>
      </c>
      <c r="AQ327" s="25">
        <v>0</v>
      </c>
      <c r="AR327" s="25">
        <v>0</v>
      </c>
      <c r="AS327" s="25">
        <v>100</v>
      </c>
      <c r="AT327" s="25">
        <v>0</v>
      </c>
      <c r="AU327" s="25">
        <v>0</v>
      </c>
      <c r="AV327" s="25">
        <v>100</v>
      </c>
      <c r="AW327" s="25">
        <v>0</v>
      </c>
      <c r="AX327" s="25">
        <v>100</v>
      </c>
      <c r="AY327" s="25">
        <v>0</v>
      </c>
      <c r="AZ327" s="25">
        <v>0</v>
      </c>
      <c r="BA327" s="25">
        <v>100</v>
      </c>
      <c r="BB327" s="25">
        <v>0</v>
      </c>
      <c r="BC327" s="25">
        <v>0</v>
      </c>
      <c r="BD327" s="25">
        <v>0</v>
      </c>
      <c r="BE327" s="25">
        <v>0</v>
      </c>
      <c r="BF327" s="25">
        <v>0</v>
      </c>
      <c r="BG327" s="25">
        <v>0</v>
      </c>
      <c r="BH327" s="25">
        <v>100</v>
      </c>
      <c r="BI327" s="20">
        <v>0</v>
      </c>
      <c r="BJ327" s="21">
        <v>0</v>
      </c>
      <c r="BK327" s="21">
        <v>100</v>
      </c>
      <c r="BL327" s="22">
        <v>0</v>
      </c>
    </row>
    <row r="328" spans="1:64" ht="31.5" x14ac:dyDescent="0.25">
      <c r="A328" s="16" t="s">
        <v>58</v>
      </c>
      <c r="B328" s="17" t="s">
        <v>406</v>
      </c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8" t="s">
        <v>59</v>
      </c>
      <c r="R328" s="17"/>
      <c r="S328" s="17"/>
      <c r="T328" s="19">
        <v>100</v>
      </c>
      <c r="U328" s="19">
        <v>0</v>
      </c>
      <c r="V328" s="19">
        <v>0</v>
      </c>
      <c r="W328" s="19">
        <v>100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25">
        <v>100</v>
      </c>
      <c r="AE328" s="25">
        <v>0</v>
      </c>
      <c r="AF328" s="25">
        <v>0</v>
      </c>
      <c r="AG328" s="25">
        <v>100</v>
      </c>
      <c r="AH328" s="25">
        <v>0</v>
      </c>
      <c r="AI328" s="25">
        <v>100</v>
      </c>
      <c r="AJ328" s="25">
        <v>0</v>
      </c>
      <c r="AK328" s="25">
        <v>0</v>
      </c>
      <c r="AL328" s="25">
        <v>100</v>
      </c>
      <c r="AM328" s="25">
        <v>0</v>
      </c>
      <c r="AN328" s="25">
        <v>0</v>
      </c>
      <c r="AO328" s="25">
        <v>0</v>
      </c>
      <c r="AP328" s="25">
        <v>0</v>
      </c>
      <c r="AQ328" s="25">
        <v>0</v>
      </c>
      <c r="AR328" s="25">
        <v>0</v>
      </c>
      <c r="AS328" s="25">
        <v>100</v>
      </c>
      <c r="AT328" s="25">
        <v>0</v>
      </c>
      <c r="AU328" s="25">
        <v>0</v>
      </c>
      <c r="AV328" s="25">
        <v>100</v>
      </c>
      <c r="AW328" s="25">
        <v>0</v>
      </c>
      <c r="AX328" s="25">
        <v>100</v>
      </c>
      <c r="AY328" s="25">
        <v>0</v>
      </c>
      <c r="AZ328" s="25">
        <v>0</v>
      </c>
      <c r="BA328" s="25">
        <v>100</v>
      </c>
      <c r="BB328" s="25">
        <v>0</v>
      </c>
      <c r="BC328" s="25">
        <v>0</v>
      </c>
      <c r="BD328" s="25">
        <v>0</v>
      </c>
      <c r="BE328" s="25">
        <v>0</v>
      </c>
      <c r="BF328" s="25">
        <v>0</v>
      </c>
      <c r="BG328" s="25">
        <v>0</v>
      </c>
      <c r="BH328" s="25">
        <v>100</v>
      </c>
      <c r="BI328" s="20">
        <v>0</v>
      </c>
      <c r="BJ328" s="21">
        <v>0</v>
      </c>
      <c r="BK328" s="21">
        <v>100</v>
      </c>
      <c r="BL328" s="22">
        <v>0</v>
      </c>
    </row>
    <row r="329" spans="1:64" ht="47.25" x14ac:dyDescent="0.25">
      <c r="A329" s="10" t="s">
        <v>407</v>
      </c>
      <c r="B329" s="11" t="s">
        <v>408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9"/>
      <c r="R329" s="11"/>
      <c r="S329" s="11"/>
      <c r="T329" s="12">
        <v>250</v>
      </c>
      <c r="U329" s="12">
        <v>0</v>
      </c>
      <c r="V329" s="12">
        <v>0</v>
      </c>
      <c r="W329" s="12">
        <v>250</v>
      </c>
      <c r="X329" s="12">
        <v>0</v>
      </c>
      <c r="Y329" s="12">
        <v>130</v>
      </c>
      <c r="Z329" s="12">
        <v>0</v>
      </c>
      <c r="AA329" s="12">
        <v>0</v>
      </c>
      <c r="AB329" s="12">
        <v>130</v>
      </c>
      <c r="AC329" s="12">
        <v>0</v>
      </c>
      <c r="AD329" s="24">
        <v>380</v>
      </c>
      <c r="AE329" s="24">
        <v>0</v>
      </c>
      <c r="AF329" s="24">
        <v>0</v>
      </c>
      <c r="AG329" s="24">
        <v>380</v>
      </c>
      <c r="AH329" s="24">
        <v>0</v>
      </c>
      <c r="AI329" s="24">
        <v>250</v>
      </c>
      <c r="AJ329" s="24">
        <v>0</v>
      </c>
      <c r="AK329" s="24">
        <v>0</v>
      </c>
      <c r="AL329" s="24">
        <v>250</v>
      </c>
      <c r="AM329" s="24">
        <v>0</v>
      </c>
      <c r="AN329" s="24">
        <v>0</v>
      </c>
      <c r="AO329" s="24">
        <v>0</v>
      </c>
      <c r="AP329" s="24">
        <v>0</v>
      </c>
      <c r="AQ329" s="24">
        <v>0</v>
      </c>
      <c r="AR329" s="24">
        <v>0</v>
      </c>
      <c r="AS329" s="24">
        <v>250</v>
      </c>
      <c r="AT329" s="24">
        <v>0</v>
      </c>
      <c r="AU329" s="24">
        <v>0</v>
      </c>
      <c r="AV329" s="24">
        <v>250</v>
      </c>
      <c r="AW329" s="24">
        <v>0</v>
      </c>
      <c r="AX329" s="24">
        <v>250</v>
      </c>
      <c r="AY329" s="24">
        <v>0</v>
      </c>
      <c r="AZ329" s="24">
        <v>0</v>
      </c>
      <c r="BA329" s="24">
        <v>250</v>
      </c>
      <c r="BB329" s="24">
        <v>0</v>
      </c>
      <c r="BC329" s="24">
        <v>0</v>
      </c>
      <c r="BD329" s="24">
        <v>0</v>
      </c>
      <c r="BE329" s="24">
        <v>0</v>
      </c>
      <c r="BF329" s="24">
        <v>0</v>
      </c>
      <c r="BG329" s="24">
        <v>0</v>
      </c>
      <c r="BH329" s="24">
        <v>250</v>
      </c>
      <c r="BI329" s="13">
        <v>0</v>
      </c>
      <c r="BJ329" s="14">
        <v>0</v>
      </c>
      <c r="BK329" s="14">
        <v>250</v>
      </c>
      <c r="BL329" s="15">
        <v>0</v>
      </c>
    </row>
    <row r="330" spans="1:64" ht="47.25" x14ac:dyDescent="0.25">
      <c r="A330" s="16" t="s">
        <v>409</v>
      </c>
      <c r="B330" s="17" t="s">
        <v>410</v>
      </c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8"/>
      <c r="R330" s="17"/>
      <c r="S330" s="17"/>
      <c r="T330" s="19">
        <v>250</v>
      </c>
      <c r="U330" s="19">
        <v>0</v>
      </c>
      <c r="V330" s="19">
        <v>0</v>
      </c>
      <c r="W330" s="19">
        <v>250</v>
      </c>
      <c r="X330" s="19">
        <v>0</v>
      </c>
      <c r="Y330" s="19">
        <v>130</v>
      </c>
      <c r="Z330" s="19">
        <v>0</v>
      </c>
      <c r="AA330" s="19">
        <v>0</v>
      </c>
      <c r="AB330" s="19">
        <v>130</v>
      </c>
      <c r="AC330" s="19">
        <v>0</v>
      </c>
      <c r="AD330" s="25">
        <v>380</v>
      </c>
      <c r="AE330" s="25">
        <v>0</v>
      </c>
      <c r="AF330" s="25">
        <v>0</v>
      </c>
      <c r="AG330" s="25">
        <v>380</v>
      </c>
      <c r="AH330" s="25">
        <v>0</v>
      </c>
      <c r="AI330" s="25">
        <v>250</v>
      </c>
      <c r="AJ330" s="25">
        <v>0</v>
      </c>
      <c r="AK330" s="25">
        <v>0</v>
      </c>
      <c r="AL330" s="25">
        <v>250</v>
      </c>
      <c r="AM330" s="25">
        <v>0</v>
      </c>
      <c r="AN330" s="25">
        <v>0</v>
      </c>
      <c r="AO330" s="25">
        <v>0</v>
      </c>
      <c r="AP330" s="25">
        <v>0</v>
      </c>
      <c r="AQ330" s="25">
        <v>0</v>
      </c>
      <c r="AR330" s="25">
        <v>0</v>
      </c>
      <c r="AS330" s="25">
        <v>250</v>
      </c>
      <c r="AT330" s="25">
        <v>0</v>
      </c>
      <c r="AU330" s="25">
        <v>0</v>
      </c>
      <c r="AV330" s="25">
        <v>250</v>
      </c>
      <c r="AW330" s="25">
        <v>0</v>
      </c>
      <c r="AX330" s="25">
        <v>250</v>
      </c>
      <c r="AY330" s="25">
        <v>0</v>
      </c>
      <c r="AZ330" s="25">
        <v>0</v>
      </c>
      <c r="BA330" s="25">
        <v>250</v>
      </c>
      <c r="BB330" s="25">
        <v>0</v>
      </c>
      <c r="BC330" s="25">
        <v>0</v>
      </c>
      <c r="BD330" s="25">
        <v>0</v>
      </c>
      <c r="BE330" s="25">
        <v>0</v>
      </c>
      <c r="BF330" s="25">
        <v>0</v>
      </c>
      <c r="BG330" s="25">
        <v>0</v>
      </c>
      <c r="BH330" s="25">
        <v>250</v>
      </c>
      <c r="BI330" s="20">
        <v>0</v>
      </c>
      <c r="BJ330" s="21">
        <v>0</v>
      </c>
      <c r="BK330" s="21">
        <v>250</v>
      </c>
      <c r="BL330" s="22">
        <v>0</v>
      </c>
    </row>
    <row r="331" spans="1:64" ht="15.75" x14ac:dyDescent="0.25">
      <c r="A331" s="16" t="s">
        <v>411</v>
      </c>
      <c r="B331" s="17" t="s">
        <v>412</v>
      </c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8"/>
      <c r="R331" s="17"/>
      <c r="S331" s="17"/>
      <c r="T331" s="19">
        <v>250</v>
      </c>
      <c r="U331" s="19">
        <v>0</v>
      </c>
      <c r="V331" s="19">
        <v>0</v>
      </c>
      <c r="W331" s="19">
        <v>250</v>
      </c>
      <c r="X331" s="19">
        <v>0</v>
      </c>
      <c r="Y331" s="19">
        <v>130</v>
      </c>
      <c r="Z331" s="19">
        <v>0</v>
      </c>
      <c r="AA331" s="19">
        <v>0</v>
      </c>
      <c r="AB331" s="19">
        <v>130</v>
      </c>
      <c r="AC331" s="19">
        <v>0</v>
      </c>
      <c r="AD331" s="25">
        <v>380</v>
      </c>
      <c r="AE331" s="25">
        <v>0</v>
      </c>
      <c r="AF331" s="25">
        <v>0</v>
      </c>
      <c r="AG331" s="25">
        <v>380</v>
      </c>
      <c r="AH331" s="25">
        <v>0</v>
      </c>
      <c r="AI331" s="25">
        <v>250</v>
      </c>
      <c r="AJ331" s="25">
        <v>0</v>
      </c>
      <c r="AK331" s="25">
        <v>0</v>
      </c>
      <c r="AL331" s="25">
        <v>250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5">
        <v>250</v>
      </c>
      <c r="AT331" s="25">
        <v>0</v>
      </c>
      <c r="AU331" s="25">
        <v>0</v>
      </c>
      <c r="AV331" s="25">
        <v>250</v>
      </c>
      <c r="AW331" s="25">
        <v>0</v>
      </c>
      <c r="AX331" s="25">
        <v>250</v>
      </c>
      <c r="AY331" s="25">
        <v>0</v>
      </c>
      <c r="AZ331" s="25">
        <v>0</v>
      </c>
      <c r="BA331" s="25">
        <v>250</v>
      </c>
      <c r="BB331" s="25">
        <v>0</v>
      </c>
      <c r="BC331" s="25">
        <v>0</v>
      </c>
      <c r="BD331" s="25">
        <v>0</v>
      </c>
      <c r="BE331" s="25">
        <v>0</v>
      </c>
      <c r="BF331" s="25">
        <v>0</v>
      </c>
      <c r="BG331" s="25">
        <v>0</v>
      </c>
      <c r="BH331" s="25">
        <v>250</v>
      </c>
      <c r="BI331" s="20">
        <v>0</v>
      </c>
      <c r="BJ331" s="21">
        <v>0</v>
      </c>
      <c r="BK331" s="21">
        <v>250</v>
      </c>
      <c r="BL331" s="22">
        <v>0</v>
      </c>
    </row>
    <row r="332" spans="1:64" ht="15.75" x14ac:dyDescent="0.25">
      <c r="A332" s="16" t="s">
        <v>413</v>
      </c>
      <c r="B332" s="17" t="s">
        <v>414</v>
      </c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8"/>
      <c r="R332" s="17"/>
      <c r="S332" s="17"/>
      <c r="T332" s="19">
        <v>250</v>
      </c>
      <c r="U332" s="19">
        <v>0</v>
      </c>
      <c r="V332" s="19">
        <v>0</v>
      </c>
      <c r="W332" s="19">
        <v>250</v>
      </c>
      <c r="X332" s="19">
        <v>0</v>
      </c>
      <c r="Y332" s="19">
        <v>130</v>
      </c>
      <c r="Z332" s="19">
        <v>0</v>
      </c>
      <c r="AA332" s="19">
        <v>0</v>
      </c>
      <c r="AB332" s="19">
        <v>130</v>
      </c>
      <c r="AC332" s="19">
        <v>0</v>
      </c>
      <c r="AD332" s="25">
        <v>380</v>
      </c>
      <c r="AE332" s="25">
        <v>0</v>
      </c>
      <c r="AF332" s="25">
        <v>0</v>
      </c>
      <c r="AG332" s="25">
        <v>380</v>
      </c>
      <c r="AH332" s="25">
        <v>0</v>
      </c>
      <c r="AI332" s="25">
        <v>250</v>
      </c>
      <c r="AJ332" s="25">
        <v>0</v>
      </c>
      <c r="AK332" s="25">
        <v>0</v>
      </c>
      <c r="AL332" s="25">
        <v>250</v>
      </c>
      <c r="AM332" s="25">
        <v>0</v>
      </c>
      <c r="AN332" s="25">
        <v>0</v>
      </c>
      <c r="AO332" s="25">
        <v>0</v>
      </c>
      <c r="AP332" s="25">
        <v>0</v>
      </c>
      <c r="AQ332" s="25">
        <v>0</v>
      </c>
      <c r="AR332" s="25">
        <v>0</v>
      </c>
      <c r="AS332" s="25">
        <v>250</v>
      </c>
      <c r="AT332" s="25">
        <v>0</v>
      </c>
      <c r="AU332" s="25">
        <v>0</v>
      </c>
      <c r="AV332" s="25">
        <v>250</v>
      </c>
      <c r="AW332" s="25">
        <v>0</v>
      </c>
      <c r="AX332" s="25">
        <v>250</v>
      </c>
      <c r="AY332" s="25">
        <v>0</v>
      </c>
      <c r="AZ332" s="25">
        <v>0</v>
      </c>
      <c r="BA332" s="25">
        <v>250</v>
      </c>
      <c r="BB332" s="25">
        <v>0</v>
      </c>
      <c r="BC332" s="25">
        <v>0</v>
      </c>
      <c r="BD332" s="25">
        <v>0</v>
      </c>
      <c r="BE332" s="25">
        <v>0</v>
      </c>
      <c r="BF332" s="25">
        <v>0</v>
      </c>
      <c r="BG332" s="25">
        <v>0</v>
      </c>
      <c r="BH332" s="25">
        <v>250</v>
      </c>
      <c r="BI332" s="20">
        <v>0</v>
      </c>
      <c r="BJ332" s="21">
        <v>0</v>
      </c>
      <c r="BK332" s="21">
        <v>250</v>
      </c>
      <c r="BL332" s="22">
        <v>0</v>
      </c>
    </row>
    <row r="333" spans="1:64" ht="31.5" x14ac:dyDescent="0.25">
      <c r="A333" s="16" t="s">
        <v>42</v>
      </c>
      <c r="B333" s="17" t="s">
        <v>414</v>
      </c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8" t="s">
        <v>43</v>
      </c>
      <c r="R333" s="17"/>
      <c r="S333" s="17"/>
      <c r="T333" s="19">
        <v>250</v>
      </c>
      <c r="U333" s="19">
        <v>0</v>
      </c>
      <c r="V333" s="19">
        <v>0</v>
      </c>
      <c r="W333" s="19">
        <v>250</v>
      </c>
      <c r="X333" s="19">
        <v>0</v>
      </c>
      <c r="Y333" s="19">
        <v>130</v>
      </c>
      <c r="Z333" s="19">
        <v>0</v>
      </c>
      <c r="AA333" s="19">
        <v>0</v>
      </c>
      <c r="AB333" s="19">
        <v>130</v>
      </c>
      <c r="AC333" s="19">
        <v>0</v>
      </c>
      <c r="AD333" s="25">
        <v>380</v>
      </c>
      <c r="AE333" s="25">
        <v>0</v>
      </c>
      <c r="AF333" s="25">
        <v>0</v>
      </c>
      <c r="AG333" s="25">
        <v>380</v>
      </c>
      <c r="AH333" s="25">
        <v>0</v>
      </c>
      <c r="AI333" s="25">
        <v>250</v>
      </c>
      <c r="AJ333" s="25">
        <v>0</v>
      </c>
      <c r="AK333" s="25">
        <v>0</v>
      </c>
      <c r="AL333" s="25">
        <v>250</v>
      </c>
      <c r="AM333" s="25">
        <v>0</v>
      </c>
      <c r="AN333" s="25">
        <v>0</v>
      </c>
      <c r="AO333" s="25">
        <v>0</v>
      </c>
      <c r="AP333" s="25">
        <v>0</v>
      </c>
      <c r="AQ333" s="25">
        <v>0</v>
      </c>
      <c r="AR333" s="25">
        <v>0</v>
      </c>
      <c r="AS333" s="25">
        <v>250</v>
      </c>
      <c r="AT333" s="25">
        <v>0</v>
      </c>
      <c r="AU333" s="25">
        <v>0</v>
      </c>
      <c r="AV333" s="25">
        <v>250</v>
      </c>
      <c r="AW333" s="25">
        <v>0</v>
      </c>
      <c r="AX333" s="25">
        <v>250</v>
      </c>
      <c r="AY333" s="25">
        <v>0</v>
      </c>
      <c r="AZ333" s="25">
        <v>0</v>
      </c>
      <c r="BA333" s="25">
        <v>250</v>
      </c>
      <c r="BB333" s="25">
        <v>0</v>
      </c>
      <c r="BC333" s="25">
        <v>0</v>
      </c>
      <c r="BD333" s="25">
        <v>0</v>
      </c>
      <c r="BE333" s="25">
        <v>0</v>
      </c>
      <c r="BF333" s="25">
        <v>0</v>
      </c>
      <c r="BG333" s="25">
        <v>0</v>
      </c>
      <c r="BH333" s="25">
        <v>250</v>
      </c>
      <c r="BI333" s="20">
        <v>0</v>
      </c>
      <c r="BJ333" s="21">
        <v>0</v>
      </c>
      <c r="BK333" s="21">
        <v>250</v>
      </c>
      <c r="BL333" s="22">
        <v>0</v>
      </c>
    </row>
    <row r="334" spans="1:64" ht="47.25" x14ac:dyDescent="0.25">
      <c r="A334" s="10" t="s">
        <v>415</v>
      </c>
      <c r="B334" s="11" t="s">
        <v>416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9"/>
      <c r="R334" s="11"/>
      <c r="S334" s="11"/>
      <c r="T334" s="12">
        <v>200</v>
      </c>
      <c r="U334" s="12">
        <v>0</v>
      </c>
      <c r="V334" s="12">
        <v>0</v>
      </c>
      <c r="W334" s="12">
        <v>200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24">
        <v>200</v>
      </c>
      <c r="AE334" s="24">
        <v>0</v>
      </c>
      <c r="AF334" s="24">
        <v>0</v>
      </c>
      <c r="AG334" s="24">
        <v>200</v>
      </c>
      <c r="AH334" s="24">
        <v>0</v>
      </c>
      <c r="AI334" s="24">
        <v>200</v>
      </c>
      <c r="AJ334" s="24">
        <v>0</v>
      </c>
      <c r="AK334" s="24">
        <v>0</v>
      </c>
      <c r="AL334" s="24">
        <v>200</v>
      </c>
      <c r="AM334" s="24">
        <v>0</v>
      </c>
      <c r="AN334" s="24">
        <v>0</v>
      </c>
      <c r="AO334" s="24">
        <v>0</v>
      </c>
      <c r="AP334" s="24">
        <v>0</v>
      </c>
      <c r="AQ334" s="24">
        <v>0</v>
      </c>
      <c r="AR334" s="24">
        <v>0</v>
      </c>
      <c r="AS334" s="24">
        <v>200</v>
      </c>
      <c r="AT334" s="24">
        <v>0</v>
      </c>
      <c r="AU334" s="24">
        <v>0</v>
      </c>
      <c r="AV334" s="24">
        <v>200</v>
      </c>
      <c r="AW334" s="24">
        <v>0</v>
      </c>
      <c r="AX334" s="24">
        <v>200</v>
      </c>
      <c r="AY334" s="24">
        <v>0</v>
      </c>
      <c r="AZ334" s="24">
        <v>0</v>
      </c>
      <c r="BA334" s="24">
        <v>200</v>
      </c>
      <c r="BB334" s="24">
        <v>0</v>
      </c>
      <c r="BC334" s="24">
        <v>0</v>
      </c>
      <c r="BD334" s="24">
        <v>0</v>
      </c>
      <c r="BE334" s="24">
        <v>0</v>
      </c>
      <c r="BF334" s="24">
        <v>0</v>
      </c>
      <c r="BG334" s="24">
        <v>0</v>
      </c>
      <c r="BH334" s="24">
        <v>200</v>
      </c>
      <c r="BI334" s="13">
        <v>0</v>
      </c>
      <c r="BJ334" s="14">
        <v>0</v>
      </c>
      <c r="BK334" s="14">
        <v>200</v>
      </c>
      <c r="BL334" s="15">
        <v>0</v>
      </c>
    </row>
    <row r="335" spans="1:64" ht="31.5" x14ac:dyDescent="0.25">
      <c r="A335" s="16" t="s">
        <v>417</v>
      </c>
      <c r="B335" s="17" t="s">
        <v>418</v>
      </c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8"/>
      <c r="R335" s="17"/>
      <c r="S335" s="17"/>
      <c r="T335" s="19">
        <v>100</v>
      </c>
      <c r="U335" s="19">
        <v>0</v>
      </c>
      <c r="V335" s="19">
        <v>0</v>
      </c>
      <c r="W335" s="19">
        <v>100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25">
        <v>100</v>
      </c>
      <c r="AE335" s="25">
        <v>0</v>
      </c>
      <c r="AF335" s="25">
        <v>0</v>
      </c>
      <c r="AG335" s="25">
        <v>100</v>
      </c>
      <c r="AH335" s="25">
        <v>0</v>
      </c>
      <c r="AI335" s="25">
        <v>100</v>
      </c>
      <c r="AJ335" s="25">
        <v>0</v>
      </c>
      <c r="AK335" s="25">
        <v>0</v>
      </c>
      <c r="AL335" s="25">
        <v>100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5">
        <v>100</v>
      </c>
      <c r="AT335" s="25">
        <v>0</v>
      </c>
      <c r="AU335" s="25">
        <v>0</v>
      </c>
      <c r="AV335" s="25">
        <v>100</v>
      </c>
      <c r="AW335" s="25">
        <v>0</v>
      </c>
      <c r="AX335" s="25">
        <v>100</v>
      </c>
      <c r="AY335" s="25">
        <v>0</v>
      </c>
      <c r="AZ335" s="25">
        <v>0</v>
      </c>
      <c r="BA335" s="25">
        <v>100</v>
      </c>
      <c r="BB335" s="25">
        <v>0</v>
      </c>
      <c r="BC335" s="25">
        <v>0</v>
      </c>
      <c r="BD335" s="25">
        <v>0</v>
      </c>
      <c r="BE335" s="25">
        <v>0</v>
      </c>
      <c r="BF335" s="25">
        <v>0</v>
      </c>
      <c r="BG335" s="25">
        <v>0</v>
      </c>
      <c r="BH335" s="25">
        <v>100</v>
      </c>
      <c r="BI335" s="20">
        <v>0</v>
      </c>
      <c r="BJ335" s="21">
        <v>0</v>
      </c>
      <c r="BK335" s="21">
        <v>100</v>
      </c>
      <c r="BL335" s="22">
        <v>0</v>
      </c>
    </row>
    <row r="336" spans="1:64" ht="31.5" x14ac:dyDescent="0.25">
      <c r="A336" s="16" t="s">
        <v>419</v>
      </c>
      <c r="B336" s="17" t="s">
        <v>420</v>
      </c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8"/>
      <c r="R336" s="17"/>
      <c r="S336" s="17"/>
      <c r="T336" s="19">
        <v>100</v>
      </c>
      <c r="U336" s="19">
        <v>0</v>
      </c>
      <c r="V336" s="19">
        <v>0</v>
      </c>
      <c r="W336" s="19">
        <v>100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25">
        <v>100</v>
      </c>
      <c r="AE336" s="25">
        <v>0</v>
      </c>
      <c r="AF336" s="25">
        <v>0</v>
      </c>
      <c r="AG336" s="25">
        <v>100</v>
      </c>
      <c r="AH336" s="25">
        <v>0</v>
      </c>
      <c r="AI336" s="25">
        <v>100</v>
      </c>
      <c r="AJ336" s="25">
        <v>0</v>
      </c>
      <c r="AK336" s="25">
        <v>0</v>
      </c>
      <c r="AL336" s="25">
        <v>100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5">
        <v>100</v>
      </c>
      <c r="AT336" s="25">
        <v>0</v>
      </c>
      <c r="AU336" s="25">
        <v>0</v>
      </c>
      <c r="AV336" s="25">
        <v>100</v>
      </c>
      <c r="AW336" s="25">
        <v>0</v>
      </c>
      <c r="AX336" s="25">
        <v>100</v>
      </c>
      <c r="AY336" s="25">
        <v>0</v>
      </c>
      <c r="AZ336" s="25">
        <v>0</v>
      </c>
      <c r="BA336" s="25">
        <v>100</v>
      </c>
      <c r="BB336" s="25">
        <v>0</v>
      </c>
      <c r="BC336" s="25">
        <v>0</v>
      </c>
      <c r="BD336" s="25">
        <v>0</v>
      </c>
      <c r="BE336" s="25">
        <v>0</v>
      </c>
      <c r="BF336" s="25">
        <v>0</v>
      </c>
      <c r="BG336" s="25">
        <v>0</v>
      </c>
      <c r="BH336" s="25">
        <v>100</v>
      </c>
      <c r="BI336" s="20">
        <v>0</v>
      </c>
      <c r="BJ336" s="21">
        <v>0</v>
      </c>
      <c r="BK336" s="21">
        <v>100</v>
      </c>
      <c r="BL336" s="22">
        <v>0</v>
      </c>
    </row>
    <row r="337" spans="1:64" ht="31.5" x14ac:dyDescent="0.25">
      <c r="A337" s="16" t="s">
        <v>421</v>
      </c>
      <c r="B337" s="17" t="s">
        <v>422</v>
      </c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8"/>
      <c r="R337" s="17"/>
      <c r="S337" s="17"/>
      <c r="T337" s="19">
        <v>100</v>
      </c>
      <c r="U337" s="19">
        <v>0</v>
      </c>
      <c r="V337" s="19">
        <v>0</v>
      </c>
      <c r="W337" s="19">
        <v>100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25">
        <v>100</v>
      </c>
      <c r="AE337" s="25">
        <v>0</v>
      </c>
      <c r="AF337" s="25">
        <v>0</v>
      </c>
      <c r="AG337" s="25">
        <v>100</v>
      </c>
      <c r="AH337" s="25">
        <v>0</v>
      </c>
      <c r="AI337" s="25">
        <v>100</v>
      </c>
      <c r="AJ337" s="25">
        <v>0</v>
      </c>
      <c r="AK337" s="25">
        <v>0</v>
      </c>
      <c r="AL337" s="25">
        <v>100</v>
      </c>
      <c r="AM337" s="25">
        <v>0</v>
      </c>
      <c r="AN337" s="25">
        <v>0</v>
      </c>
      <c r="AO337" s="25">
        <v>0</v>
      </c>
      <c r="AP337" s="25">
        <v>0</v>
      </c>
      <c r="AQ337" s="25">
        <v>0</v>
      </c>
      <c r="AR337" s="25">
        <v>0</v>
      </c>
      <c r="AS337" s="25">
        <v>100</v>
      </c>
      <c r="AT337" s="25">
        <v>0</v>
      </c>
      <c r="AU337" s="25">
        <v>0</v>
      </c>
      <c r="AV337" s="25">
        <v>100</v>
      </c>
      <c r="AW337" s="25">
        <v>0</v>
      </c>
      <c r="AX337" s="25">
        <v>100</v>
      </c>
      <c r="AY337" s="25">
        <v>0</v>
      </c>
      <c r="AZ337" s="25">
        <v>0</v>
      </c>
      <c r="BA337" s="25">
        <v>100</v>
      </c>
      <c r="BB337" s="25">
        <v>0</v>
      </c>
      <c r="BC337" s="25">
        <v>0</v>
      </c>
      <c r="BD337" s="25">
        <v>0</v>
      </c>
      <c r="BE337" s="25">
        <v>0</v>
      </c>
      <c r="BF337" s="25">
        <v>0</v>
      </c>
      <c r="BG337" s="25">
        <v>0</v>
      </c>
      <c r="BH337" s="25">
        <v>100</v>
      </c>
      <c r="BI337" s="20">
        <v>0</v>
      </c>
      <c r="BJ337" s="21">
        <v>0</v>
      </c>
      <c r="BK337" s="21">
        <v>100</v>
      </c>
      <c r="BL337" s="22">
        <v>0</v>
      </c>
    </row>
    <row r="338" spans="1:64" ht="31.5" x14ac:dyDescent="0.25">
      <c r="A338" s="16" t="s">
        <v>42</v>
      </c>
      <c r="B338" s="17" t="s">
        <v>422</v>
      </c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8" t="s">
        <v>43</v>
      </c>
      <c r="R338" s="17"/>
      <c r="S338" s="17"/>
      <c r="T338" s="19">
        <v>100</v>
      </c>
      <c r="U338" s="19">
        <v>0</v>
      </c>
      <c r="V338" s="19">
        <v>0</v>
      </c>
      <c r="W338" s="19">
        <v>100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25">
        <v>100</v>
      </c>
      <c r="AE338" s="25">
        <v>0</v>
      </c>
      <c r="AF338" s="25">
        <v>0</v>
      </c>
      <c r="AG338" s="25">
        <v>100</v>
      </c>
      <c r="AH338" s="25">
        <v>0</v>
      </c>
      <c r="AI338" s="25">
        <v>100</v>
      </c>
      <c r="AJ338" s="25">
        <v>0</v>
      </c>
      <c r="AK338" s="25">
        <v>0</v>
      </c>
      <c r="AL338" s="25">
        <v>100</v>
      </c>
      <c r="AM338" s="25">
        <v>0</v>
      </c>
      <c r="AN338" s="25">
        <v>0</v>
      </c>
      <c r="AO338" s="25">
        <v>0</v>
      </c>
      <c r="AP338" s="25">
        <v>0</v>
      </c>
      <c r="AQ338" s="25">
        <v>0</v>
      </c>
      <c r="AR338" s="25">
        <v>0</v>
      </c>
      <c r="AS338" s="25">
        <v>100</v>
      </c>
      <c r="AT338" s="25">
        <v>0</v>
      </c>
      <c r="AU338" s="25">
        <v>0</v>
      </c>
      <c r="AV338" s="25">
        <v>100</v>
      </c>
      <c r="AW338" s="25">
        <v>0</v>
      </c>
      <c r="AX338" s="25">
        <v>100</v>
      </c>
      <c r="AY338" s="25">
        <v>0</v>
      </c>
      <c r="AZ338" s="25">
        <v>0</v>
      </c>
      <c r="BA338" s="25">
        <v>100</v>
      </c>
      <c r="BB338" s="25">
        <v>0</v>
      </c>
      <c r="BC338" s="25">
        <v>0</v>
      </c>
      <c r="BD338" s="25">
        <v>0</v>
      </c>
      <c r="BE338" s="25">
        <v>0</v>
      </c>
      <c r="BF338" s="25">
        <v>0</v>
      </c>
      <c r="BG338" s="25">
        <v>0</v>
      </c>
      <c r="BH338" s="25">
        <v>100</v>
      </c>
      <c r="BI338" s="20">
        <v>0</v>
      </c>
      <c r="BJ338" s="21">
        <v>0</v>
      </c>
      <c r="BK338" s="21">
        <v>100</v>
      </c>
      <c r="BL338" s="22">
        <v>0</v>
      </c>
    </row>
    <row r="339" spans="1:64" ht="15.75" x14ac:dyDescent="0.25">
      <c r="A339" s="16" t="s">
        <v>423</v>
      </c>
      <c r="B339" s="17" t="s">
        <v>424</v>
      </c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8"/>
      <c r="R339" s="17"/>
      <c r="S339" s="17"/>
      <c r="T339" s="19">
        <v>100</v>
      </c>
      <c r="U339" s="19">
        <v>0</v>
      </c>
      <c r="V339" s="19">
        <v>0</v>
      </c>
      <c r="W339" s="19">
        <v>100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25">
        <v>100</v>
      </c>
      <c r="AE339" s="25">
        <v>0</v>
      </c>
      <c r="AF339" s="25">
        <v>0</v>
      </c>
      <c r="AG339" s="25">
        <v>100</v>
      </c>
      <c r="AH339" s="25">
        <v>0</v>
      </c>
      <c r="AI339" s="25">
        <v>100</v>
      </c>
      <c r="AJ339" s="25">
        <v>0</v>
      </c>
      <c r="AK339" s="25">
        <v>0</v>
      </c>
      <c r="AL339" s="25">
        <v>100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5">
        <v>100</v>
      </c>
      <c r="AT339" s="25">
        <v>0</v>
      </c>
      <c r="AU339" s="25">
        <v>0</v>
      </c>
      <c r="AV339" s="25">
        <v>100</v>
      </c>
      <c r="AW339" s="25">
        <v>0</v>
      </c>
      <c r="AX339" s="25">
        <v>100</v>
      </c>
      <c r="AY339" s="25">
        <v>0</v>
      </c>
      <c r="AZ339" s="25">
        <v>0</v>
      </c>
      <c r="BA339" s="25">
        <v>100</v>
      </c>
      <c r="BB339" s="25">
        <v>0</v>
      </c>
      <c r="BC339" s="25">
        <v>0</v>
      </c>
      <c r="BD339" s="25">
        <v>0</v>
      </c>
      <c r="BE339" s="25">
        <v>0</v>
      </c>
      <c r="BF339" s="25">
        <v>0</v>
      </c>
      <c r="BG339" s="25">
        <v>0</v>
      </c>
      <c r="BH339" s="25">
        <v>100</v>
      </c>
      <c r="BI339" s="20">
        <v>0</v>
      </c>
      <c r="BJ339" s="21">
        <v>0</v>
      </c>
      <c r="BK339" s="21">
        <v>100</v>
      </c>
      <c r="BL339" s="22">
        <v>0</v>
      </c>
    </row>
    <row r="340" spans="1:64" ht="15.75" x14ac:dyDescent="0.25">
      <c r="A340" s="16" t="s">
        <v>425</v>
      </c>
      <c r="B340" s="17" t="s">
        <v>426</v>
      </c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8"/>
      <c r="R340" s="17"/>
      <c r="S340" s="17"/>
      <c r="T340" s="19">
        <v>100</v>
      </c>
      <c r="U340" s="19">
        <v>0</v>
      </c>
      <c r="V340" s="19">
        <v>0</v>
      </c>
      <c r="W340" s="19">
        <v>100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25">
        <v>100</v>
      </c>
      <c r="AE340" s="25">
        <v>0</v>
      </c>
      <c r="AF340" s="25">
        <v>0</v>
      </c>
      <c r="AG340" s="25">
        <v>100</v>
      </c>
      <c r="AH340" s="25">
        <v>0</v>
      </c>
      <c r="AI340" s="25">
        <v>100</v>
      </c>
      <c r="AJ340" s="25">
        <v>0</v>
      </c>
      <c r="AK340" s="25">
        <v>0</v>
      </c>
      <c r="AL340" s="25">
        <v>100</v>
      </c>
      <c r="AM340" s="25">
        <v>0</v>
      </c>
      <c r="AN340" s="25">
        <v>0</v>
      </c>
      <c r="AO340" s="25">
        <v>0</v>
      </c>
      <c r="AP340" s="25">
        <v>0</v>
      </c>
      <c r="AQ340" s="25">
        <v>0</v>
      </c>
      <c r="AR340" s="25">
        <v>0</v>
      </c>
      <c r="AS340" s="25">
        <v>100</v>
      </c>
      <c r="AT340" s="25">
        <v>0</v>
      </c>
      <c r="AU340" s="25">
        <v>0</v>
      </c>
      <c r="AV340" s="25">
        <v>100</v>
      </c>
      <c r="AW340" s="25">
        <v>0</v>
      </c>
      <c r="AX340" s="25">
        <v>100</v>
      </c>
      <c r="AY340" s="25">
        <v>0</v>
      </c>
      <c r="AZ340" s="25">
        <v>0</v>
      </c>
      <c r="BA340" s="25">
        <v>100</v>
      </c>
      <c r="BB340" s="25">
        <v>0</v>
      </c>
      <c r="BC340" s="25">
        <v>0</v>
      </c>
      <c r="BD340" s="25">
        <v>0</v>
      </c>
      <c r="BE340" s="25">
        <v>0</v>
      </c>
      <c r="BF340" s="25">
        <v>0</v>
      </c>
      <c r="BG340" s="25">
        <v>0</v>
      </c>
      <c r="BH340" s="25">
        <v>100</v>
      </c>
      <c r="BI340" s="20">
        <v>0</v>
      </c>
      <c r="BJ340" s="21">
        <v>0</v>
      </c>
      <c r="BK340" s="21">
        <v>100</v>
      </c>
      <c r="BL340" s="22">
        <v>0</v>
      </c>
    </row>
    <row r="341" spans="1:64" ht="15.75" x14ac:dyDescent="0.25">
      <c r="A341" s="16" t="s">
        <v>427</v>
      </c>
      <c r="B341" s="17" t="s">
        <v>428</v>
      </c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8"/>
      <c r="R341" s="17"/>
      <c r="S341" s="17"/>
      <c r="T341" s="19">
        <v>100</v>
      </c>
      <c r="U341" s="19">
        <v>0</v>
      </c>
      <c r="V341" s="19">
        <v>0</v>
      </c>
      <c r="W341" s="19">
        <v>100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25">
        <v>100</v>
      </c>
      <c r="AE341" s="25">
        <v>0</v>
      </c>
      <c r="AF341" s="25">
        <v>0</v>
      </c>
      <c r="AG341" s="25">
        <v>100</v>
      </c>
      <c r="AH341" s="25">
        <v>0</v>
      </c>
      <c r="AI341" s="25">
        <v>100</v>
      </c>
      <c r="AJ341" s="25">
        <v>0</v>
      </c>
      <c r="AK341" s="25">
        <v>0</v>
      </c>
      <c r="AL341" s="25">
        <v>100</v>
      </c>
      <c r="AM341" s="25">
        <v>0</v>
      </c>
      <c r="AN341" s="25">
        <v>0</v>
      </c>
      <c r="AO341" s="25">
        <v>0</v>
      </c>
      <c r="AP341" s="25">
        <v>0</v>
      </c>
      <c r="AQ341" s="25">
        <v>0</v>
      </c>
      <c r="AR341" s="25">
        <v>0</v>
      </c>
      <c r="AS341" s="25">
        <v>100</v>
      </c>
      <c r="AT341" s="25">
        <v>0</v>
      </c>
      <c r="AU341" s="25">
        <v>0</v>
      </c>
      <c r="AV341" s="25">
        <v>100</v>
      </c>
      <c r="AW341" s="25">
        <v>0</v>
      </c>
      <c r="AX341" s="25">
        <v>100</v>
      </c>
      <c r="AY341" s="25">
        <v>0</v>
      </c>
      <c r="AZ341" s="25">
        <v>0</v>
      </c>
      <c r="BA341" s="25">
        <v>100</v>
      </c>
      <c r="BB341" s="25">
        <v>0</v>
      </c>
      <c r="BC341" s="25">
        <v>0</v>
      </c>
      <c r="BD341" s="25">
        <v>0</v>
      </c>
      <c r="BE341" s="25">
        <v>0</v>
      </c>
      <c r="BF341" s="25">
        <v>0</v>
      </c>
      <c r="BG341" s="25">
        <v>0</v>
      </c>
      <c r="BH341" s="25">
        <v>100</v>
      </c>
      <c r="BI341" s="20">
        <v>0</v>
      </c>
      <c r="BJ341" s="21">
        <v>0</v>
      </c>
      <c r="BK341" s="21">
        <v>100</v>
      </c>
      <c r="BL341" s="22">
        <v>0</v>
      </c>
    </row>
    <row r="342" spans="1:64" ht="31.5" x14ac:dyDescent="0.25">
      <c r="A342" s="16" t="s">
        <v>42</v>
      </c>
      <c r="B342" s="17" t="s">
        <v>428</v>
      </c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8" t="s">
        <v>43</v>
      </c>
      <c r="R342" s="17"/>
      <c r="S342" s="17"/>
      <c r="T342" s="19">
        <v>100</v>
      </c>
      <c r="U342" s="19">
        <v>0</v>
      </c>
      <c r="V342" s="19">
        <v>0</v>
      </c>
      <c r="W342" s="19">
        <v>100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25">
        <v>100</v>
      </c>
      <c r="AE342" s="25">
        <v>0</v>
      </c>
      <c r="AF342" s="25">
        <v>0</v>
      </c>
      <c r="AG342" s="25">
        <v>100</v>
      </c>
      <c r="AH342" s="25">
        <v>0</v>
      </c>
      <c r="AI342" s="25">
        <v>100</v>
      </c>
      <c r="AJ342" s="25">
        <v>0</v>
      </c>
      <c r="AK342" s="25">
        <v>0</v>
      </c>
      <c r="AL342" s="25">
        <v>100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5">
        <v>100</v>
      </c>
      <c r="AT342" s="25">
        <v>0</v>
      </c>
      <c r="AU342" s="25">
        <v>0</v>
      </c>
      <c r="AV342" s="25">
        <v>100</v>
      </c>
      <c r="AW342" s="25">
        <v>0</v>
      </c>
      <c r="AX342" s="25">
        <v>100</v>
      </c>
      <c r="AY342" s="25">
        <v>0</v>
      </c>
      <c r="AZ342" s="25">
        <v>0</v>
      </c>
      <c r="BA342" s="25">
        <v>100</v>
      </c>
      <c r="BB342" s="25">
        <v>0</v>
      </c>
      <c r="BC342" s="25">
        <v>0</v>
      </c>
      <c r="BD342" s="25">
        <v>0</v>
      </c>
      <c r="BE342" s="25">
        <v>0</v>
      </c>
      <c r="BF342" s="25">
        <v>0</v>
      </c>
      <c r="BG342" s="25">
        <v>0</v>
      </c>
      <c r="BH342" s="25">
        <v>100</v>
      </c>
      <c r="BI342" s="20">
        <v>0</v>
      </c>
      <c r="BJ342" s="21">
        <v>0</v>
      </c>
      <c r="BK342" s="21">
        <v>100</v>
      </c>
      <c r="BL342" s="22">
        <v>0</v>
      </c>
    </row>
    <row r="343" spans="1:64" ht="31.5" x14ac:dyDescent="0.25">
      <c r="A343" s="10" t="s">
        <v>429</v>
      </c>
      <c r="B343" s="11" t="s">
        <v>430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9"/>
      <c r="R343" s="11"/>
      <c r="S343" s="11"/>
      <c r="T343" s="12">
        <v>103468.71234</v>
      </c>
      <c r="U343" s="12">
        <v>1180.5</v>
      </c>
      <c r="V343" s="12">
        <v>12651.502</v>
      </c>
      <c r="W343" s="12">
        <v>89636.710340000005</v>
      </c>
      <c r="X343" s="12">
        <v>0</v>
      </c>
      <c r="Y343" s="12">
        <v>-462.53953000000001</v>
      </c>
      <c r="Z343" s="12">
        <v>0</v>
      </c>
      <c r="AA343" s="12">
        <v>0</v>
      </c>
      <c r="AB343" s="12">
        <v>-462.53953000000001</v>
      </c>
      <c r="AC343" s="12">
        <v>0</v>
      </c>
      <c r="AD343" s="24">
        <v>103006.17281</v>
      </c>
      <c r="AE343" s="24">
        <v>1180.5</v>
      </c>
      <c r="AF343" s="24">
        <v>12651.502</v>
      </c>
      <c r="AG343" s="24">
        <v>89174.170809999996</v>
      </c>
      <c r="AH343" s="24">
        <v>0</v>
      </c>
      <c r="AI343" s="24">
        <v>97757.005619999996</v>
      </c>
      <c r="AJ343" s="24">
        <v>1232.2</v>
      </c>
      <c r="AK343" s="24">
        <v>7075.5929999999998</v>
      </c>
      <c r="AL343" s="24">
        <v>89449.212620000006</v>
      </c>
      <c r="AM343" s="24">
        <v>0</v>
      </c>
      <c r="AN343" s="24">
        <v>0</v>
      </c>
      <c r="AO343" s="24">
        <v>0</v>
      </c>
      <c r="AP343" s="24">
        <v>0</v>
      </c>
      <c r="AQ343" s="24">
        <v>0</v>
      </c>
      <c r="AR343" s="24">
        <v>0</v>
      </c>
      <c r="AS343" s="24">
        <v>97757.005619999996</v>
      </c>
      <c r="AT343" s="24">
        <v>1232.2</v>
      </c>
      <c r="AU343" s="24">
        <v>7075.5929999999998</v>
      </c>
      <c r="AV343" s="24">
        <v>89449.212620000006</v>
      </c>
      <c r="AW343" s="24">
        <v>0</v>
      </c>
      <c r="AX343" s="24">
        <v>97182.962599999999</v>
      </c>
      <c r="AY343" s="24">
        <v>1251.0999999999999</v>
      </c>
      <c r="AZ343" s="24">
        <v>7082.7290000000003</v>
      </c>
      <c r="BA343" s="24">
        <v>88849.133600000001</v>
      </c>
      <c r="BB343" s="24">
        <v>0</v>
      </c>
      <c r="BC343" s="24">
        <v>0</v>
      </c>
      <c r="BD343" s="24">
        <v>0</v>
      </c>
      <c r="BE343" s="24">
        <v>0</v>
      </c>
      <c r="BF343" s="24">
        <v>0</v>
      </c>
      <c r="BG343" s="24">
        <v>0</v>
      </c>
      <c r="BH343" s="24">
        <v>97182.962599999999</v>
      </c>
      <c r="BI343" s="13">
        <v>1251.0999999999999</v>
      </c>
      <c r="BJ343" s="14">
        <v>7082.7290000000003</v>
      </c>
      <c r="BK343" s="14">
        <v>88849.133600000001</v>
      </c>
      <c r="BL343" s="15">
        <v>0</v>
      </c>
    </row>
    <row r="344" spans="1:64" ht="15.75" x14ac:dyDescent="0.25">
      <c r="A344" s="16" t="s">
        <v>431</v>
      </c>
      <c r="B344" s="17" t="s">
        <v>432</v>
      </c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8"/>
      <c r="R344" s="17"/>
      <c r="S344" s="17"/>
      <c r="T344" s="19">
        <v>64998.226999999999</v>
      </c>
      <c r="U344" s="19">
        <v>1180.5</v>
      </c>
      <c r="V344" s="19">
        <v>1872.4549999999999</v>
      </c>
      <c r="W344" s="19">
        <v>61945.271999999997</v>
      </c>
      <c r="X344" s="19">
        <v>0</v>
      </c>
      <c r="Y344" s="19">
        <v>-169.95287999999999</v>
      </c>
      <c r="Z344" s="19">
        <v>0</v>
      </c>
      <c r="AA344" s="19">
        <v>0</v>
      </c>
      <c r="AB344" s="19">
        <v>-169.95287999999999</v>
      </c>
      <c r="AC344" s="19">
        <v>0</v>
      </c>
      <c r="AD344" s="25">
        <v>64828.274120000002</v>
      </c>
      <c r="AE344" s="25">
        <v>1180.5</v>
      </c>
      <c r="AF344" s="25">
        <v>1872.4549999999999</v>
      </c>
      <c r="AG344" s="25">
        <v>61775.31912</v>
      </c>
      <c r="AH344" s="25">
        <v>0</v>
      </c>
      <c r="AI344" s="25">
        <v>65689.495999999999</v>
      </c>
      <c r="AJ344" s="25">
        <v>1232.2</v>
      </c>
      <c r="AK344" s="25">
        <v>1952.1990000000001</v>
      </c>
      <c r="AL344" s="25">
        <v>62505.097000000002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5">
        <v>65689.495999999999</v>
      </c>
      <c r="AT344" s="25">
        <v>1232.2</v>
      </c>
      <c r="AU344" s="25">
        <v>1952.1990000000001</v>
      </c>
      <c r="AV344" s="25">
        <v>62505.097000000002</v>
      </c>
      <c r="AW344" s="25">
        <v>0</v>
      </c>
      <c r="AX344" s="25">
        <v>65710.159</v>
      </c>
      <c r="AY344" s="25">
        <v>1251.0999999999999</v>
      </c>
      <c r="AZ344" s="25">
        <v>1953.962</v>
      </c>
      <c r="BA344" s="25">
        <v>62505.097000000002</v>
      </c>
      <c r="BB344" s="25">
        <v>0</v>
      </c>
      <c r="BC344" s="25">
        <v>0</v>
      </c>
      <c r="BD344" s="25">
        <v>0</v>
      </c>
      <c r="BE344" s="25">
        <v>0</v>
      </c>
      <c r="BF344" s="25">
        <v>0</v>
      </c>
      <c r="BG344" s="25">
        <v>0</v>
      </c>
      <c r="BH344" s="25">
        <v>65710.159</v>
      </c>
      <c r="BI344" s="20">
        <v>1251.0999999999999</v>
      </c>
      <c r="BJ344" s="21">
        <v>1953.962</v>
      </c>
      <c r="BK344" s="21">
        <v>62505.097000000002</v>
      </c>
      <c r="BL344" s="22">
        <v>0</v>
      </c>
    </row>
    <row r="345" spans="1:64" ht="47.25" x14ac:dyDescent="0.25">
      <c r="A345" s="16" t="s">
        <v>433</v>
      </c>
      <c r="B345" s="17" t="s">
        <v>434</v>
      </c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8"/>
      <c r="R345" s="17"/>
      <c r="S345" s="17"/>
      <c r="T345" s="19">
        <v>327</v>
      </c>
      <c r="U345" s="19">
        <v>0</v>
      </c>
      <c r="V345" s="19">
        <v>327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25">
        <v>327</v>
      </c>
      <c r="AE345" s="25">
        <v>0</v>
      </c>
      <c r="AF345" s="25">
        <v>327</v>
      </c>
      <c r="AG345" s="25">
        <v>0</v>
      </c>
      <c r="AH345" s="25">
        <v>0</v>
      </c>
      <c r="AI345" s="25">
        <v>340.2</v>
      </c>
      <c r="AJ345" s="25">
        <v>0</v>
      </c>
      <c r="AK345" s="25">
        <v>340.2</v>
      </c>
      <c r="AL345" s="25">
        <v>0</v>
      </c>
      <c r="AM345" s="25">
        <v>0</v>
      </c>
      <c r="AN345" s="25">
        <v>0</v>
      </c>
      <c r="AO345" s="25">
        <v>0</v>
      </c>
      <c r="AP345" s="25">
        <v>0</v>
      </c>
      <c r="AQ345" s="25">
        <v>0</v>
      </c>
      <c r="AR345" s="25">
        <v>0</v>
      </c>
      <c r="AS345" s="25">
        <v>340.2</v>
      </c>
      <c r="AT345" s="25">
        <v>0</v>
      </c>
      <c r="AU345" s="25">
        <v>340.2</v>
      </c>
      <c r="AV345" s="25">
        <v>0</v>
      </c>
      <c r="AW345" s="25">
        <v>0</v>
      </c>
      <c r="AX345" s="25">
        <v>340.2</v>
      </c>
      <c r="AY345" s="25">
        <v>0</v>
      </c>
      <c r="AZ345" s="25">
        <v>340.2</v>
      </c>
      <c r="BA345" s="25">
        <v>0</v>
      </c>
      <c r="BB345" s="25">
        <v>0</v>
      </c>
      <c r="BC345" s="25">
        <v>0</v>
      </c>
      <c r="BD345" s="25">
        <v>0</v>
      </c>
      <c r="BE345" s="25">
        <v>0</v>
      </c>
      <c r="BF345" s="25">
        <v>0</v>
      </c>
      <c r="BG345" s="25">
        <v>0</v>
      </c>
      <c r="BH345" s="25">
        <v>340.2</v>
      </c>
      <c r="BI345" s="20">
        <v>0</v>
      </c>
      <c r="BJ345" s="21">
        <v>340.2</v>
      </c>
      <c r="BK345" s="21">
        <v>0</v>
      </c>
      <c r="BL345" s="22">
        <v>0</v>
      </c>
    </row>
    <row r="346" spans="1:64" ht="47.25" x14ac:dyDescent="0.25">
      <c r="A346" s="16" t="s">
        <v>90</v>
      </c>
      <c r="B346" s="17" t="s">
        <v>434</v>
      </c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8" t="s">
        <v>91</v>
      </c>
      <c r="R346" s="17"/>
      <c r="S346" s="17"/>
      <c r="T346" s="19">
        <v>297</v>
      </c>
      <c r="U346" s="19">
        <v>0</v>
      </c>
      <c r="V346" s="19">
        <v>297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25">
        <v>297</v>
      </c>
      <c r="AE346" s="25">
        <v>0</v>
      </c>
      <c r="AF346" s="25">
        <v>297</v>
      </c>
      <c r="AG346" s="25">
        <v>0</v>
      </c>
      <c r="AH346" s="25">
        <v>0</v>
      </c>
      <c r="AI346" s="25">
        <v>310.2</v>
      </c>
      <c r="AJ346" s="25">
        <v>0</v>
      </c>
      <c r="AK346" s="25">
        <v>310.2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0</v>
      </c>
      <c r="AS346" s="25">
        <v>310.2</v>
      </c>
      <c r="AT346" s="25">
        <v>0</v>
      </c>
      <c r="AU346" s="25">
        <v>310.2</v>
      </c>
      <c r="AV346" s="25">
        <v>0</v>
      </c>
      <c r="AW346" s="25">
        <v>0</v>
      </c>
      <c r="AX346" s="25">
        <v>310.2</v>
      </c>
      <c r="AY346" s="25">
        <v>0</v>
      </c>
      <c r="AZ346" s="25">
        <v>310.2</v>
      </c>
      <c r="BA346" s="25">
        <v>0</v>
      </c>
      <c r="BB346" s="25">
        <v>0</v>
      </c>
      <c r="BC346" s="25">
        <v>0</v>
      </c>
      <c r="BD346" s="25">
        <v>0</v>
      </c>
      <c r="BE346" s="25">
        <v>0</v>
      </c>
      <c r="BF346" s="25">
        <v>0</v>
      </c>
      <c r="BG346" s="25">
        <v>0</v>
      </c>
      <c r="BH346" s="25">
        <v>310.2</v>
      </c>
      <c r="BI346" s="20">
        <v>0</v>
      </c>
      <c r="BJ346" s="21">
        <v>310.2</v>
      </c>
      <c r="BK346" s="21">
        <v>0</v>
      </c>
      <c r="BL346" s="22">
        <v>0</v>
      </c>
    </row>
    <row r="347" spans="1:64" ht="31.5" x14ac:dyDescent="0.25">
      <c r="A347" s="16" t="s">
        <v>42</v>
      </c>
      <c r="B347" s="17" t="s">
        <v>434</v>
      </c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8" t="s">
        <v>43</v>
      </c>
      <c r="R347" s="17"/>
      <c r="S347" s="17"/>
      <c r="T347" s="19">
        <v>30</v>
      </c>
      <c r="U347" s="19">
        <v>0</v>
      </c>
      <c r="V347" s="19">
        <v>30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25">
        <v>30</v>
      </c>
      <c r="AE347" s="25">
        <v>0</v>
      </c>
      <c r="AF347" s="25">
        <v>30</v>
      </c>
      <c r="AG347" s="25">
        <v>0</v>
      </c>
      <c r="AH347" s="25">
        <v>0</v>
      </c>
      <c r="AI347" s="25">
        <v>30</v>
      </c>
      <c r="AJ347" s="25">
        <v>0</v>
      </c>
      <c r="AK347" s="25">
        <v>30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5">
        <v>30</v>
      </c>
      <c r="AT347" s="25">
        <v>0</v>
      </c>
      <c r="AU347" s="25">
        <v>30</v>
      </c>
      <c r="AV347" s="25">
        <v>0</v>
      </c>
      <c r="AW347" s="25">
        <v>0</v>
      </c>
      <c r="AX347" s="25">
        <v>30</v>
      </c>
      <c r="AY347" s="25">
        <v>0</v>
      </c>
      <c r="AZ347" s="25">
        <v>30</v>
      </c>
      <c r="BA347" s="25">
        <v>0</v>
      </c>
      <c r="BB347" s="25">
        <v>0</v>
      </c>
      <c r="BC347" s="25">
        <v>0</v>
      </c>
      <c r="BD347" s="25">
        <v>0</v>
      </c>
      <c r="BE347" s="25">
        <v>0</v>
      </c>
      <c r="BF347" s="25">
        <v>0</v>
      </c>
      <c r="BG347" s="25">
        <v>0</v>
      </c>
      <c r="BH347" s="25">
        <v>30</v>
      </c>
      <c r="BI347" s="20">
        <v>0</v>
      </c>
      <c r="BJ347" s="21">
        <v>30</v>
      </c>
      <c r="BK347" s="21">
        <v>0</v>
      </c>
      <c r="BL347" s="22">
        <v>0</v>
      </c>
    </row>
    <row r="348" spans="1:64" ht="15.75" x14ac:dyDescent="0.25">
      <c r="A348" s="16" t="s">
        <v>435</v>
      </c>
      <c r="B348" s="17" t="s">
        <v>436</v>
      </c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8"/>
      <c r="R348" s="17"/>
      <c r="S348" s="17"/>
      <c r="T348" s="19">
        <v>15.4</v>
      </c>
      <c r="U348" s="19">
        <v>0</v>
      </c>
      <c r="V348" s="19">
        <v>15.4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25">
        <v>15.4</v>
      </c>
      <c r="AE348" s="25">
        <v>0</v>
      </c>
      <c r="AF348" s="25">
        <v>15.4</v>
      </c>
      <c r="AG348" s="25">
        <v>0</v>
      </c>
      <c r="AH348" s="25">
        <v>0</v>
      </c>
      <c r="AI348" s="25">
        <v>15.4</v>
      </c>
      <c r="AJ348" s="25">
        <v>0</v>
      </c>
      <c r="AK348" s="25">
        <v>15.4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5">
        <v>15.4</v>
      </c>
      <c r="AT348" s="25">
        <v>0</v>
      </c>
      <c r="AU348" s="25">
        <v>15.4</v>
      </c>
      <c r="AV348" s="25">
        <v>0</v>
      </c>
      <c r="AW348" s="25">
        <v>0</v>
      </c>
      <c r="AX348" s="25">
        <v>15.4</v>
      </c>
      <c r="AY348" s="25">
        <v>0</v>
      </c>
      <c r="AZ348" s="25">
        <v>15.4</v>
      </c>
      <c r="BA348" s="25">
        <v>0</v>
      </c>
      <c r="BB348" s="25">
        <v>0</v>
      </c>
      <c r="BC348" s="25">
        <v>0</v>
      </c>
      <c r="BD348" s="25">
        <v>0</v>
      </c>
      <c r="BE348" s="25">
        <v>0</v>
      </c>
      <c r="BF348" s="25">
        <v>0</v>
      </c>
      <c r="BG348" s="25">
        <v>0</v>
      </c>
      <c r="BH348" s="25">
        <v>15.4</v>
      </c>
      <c r="BI348" s="20">
        <v>0</v>
      </c>
      <c r="BJ348" s="21">
        <v>15.4</v>
      </c>
      <c r="BK348" s="21">
        <v>0</v>
      </c>
      <c r="BL348" s="22">
        <v>0</v>
      </c>
    </row>
    <row r="349" spans="1:64" ht="31.5" x14ac:dyDescent="0.25">
      <c r="A349" s="16" t="s">
        <v>42</v>
      </c>
      <c r="B349" s="17" t="s">
        <v>436</v>
      </c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8" t="s">
        <v>43</v>
      </c>
      <c r="R349" s="17"/>
      <c r="S349" s="17"/>
      <c r="T349" s="19">
        <v>15.4</v>
      </c>
      <c r="U349" s="19">
        <v>0</v>
      </c>
      <c r="V349" s="19">
        <v>15.4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25">
        <v>15.4</v>
      </c>
      <c r="AE349" s="25">
        <v>0</v>
      </c>
      <c r="AF349" s="25">
        <v>15.4</v>
      </c>
      <c r="AG349" s="25">
        <v>0</v>
      </c>
      <c r="AH349" s="25">
        <v>0</v>
      </c>
      <c r="AI349" s="25">
        <v>15.4</v>
      </c>
      <c r="AJ349" s="25">
        <v>0</v>
      </c>
      <c r="AK349" s="25">
        <v>15.4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5">
        <v>15.4</v>
      </c>
      <c r="AT349" s="25">
        <v>0</v>
      </c>
      <c r="AU349" s="25">
        <v>15.4</v>
      </c>
      <c r="AV349" s="25">
        <v>0</v>
      </c>
      <c r="AW349" s="25">
        <v>0</v>
      </c>
      <c r="AX349" s="25">
        <v>15.4</v>
      </c>
      <c r="AY349" s="25">
        <v>0</v>
      </c>
      <c r="AZ349" s="25">
        <v>15.4</v>
      </c>
      <c r="BA349" s="25">
        <v>0</v>
      </c>
      <c r="BB349" s="25">
        <v>0</v>
      </c>
      <c r="BC349" s="25">
        <v>0</v>
      </c>
      <c r="BD349" s="25">
        <v>0</v>
      </c>
      <c r="BE349" s="25">
        <v>0</v>
      </c>
      <c r="BF349" s="25">
        <v>0</v>
      </c>
      <c r="BG349" s="25">
        <v>0</v>
      </c>
      <c r="BH349" s="25">
        <v>15.4</v>
      </c>
      <c r="BI349" s="20">
        <v>0</v>
      </c>
      <c r="BJ349" s="21">
        <v>15.4</v>
      </c>
      <c r="BK349" s="21">
        <v>0</v>
      </c>
      <c r="BL349" s="22">
        <v>0</v>
      </c>
    </row>
    <row r="350" spans="1:64" ht="31.5" x14ac:dyDescent="0.25">
      <c r="A350" s="16" t="s">
        <v>437</v>
      </c>
      <c r="B350" s="17" t="s">
        <v>438</v>
      </c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8"/>
      <c r="R350" s="17"/>
      <c r="S350" s="17"/>
      <c r="T350" s="19">
        <v>52.7</v>
      </c>
      <c r="U350" s="19">
        <v>0</v>
      </c>
      <c r="V350" s="19">
        <v>52.7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25">
        <v>52.7</v>
      </c>
      <c r="AE350" s="25">
        <v>0</v>
      </c>
      <c r="AF350" s="25">
        <v>52.7</v>
      </c>
      <c r="AG350" s="25">
        <v>0</v>
      </c>
      <c r="AH350" s="25">
        <v>0</v>
      </c>
      <c r="AI350" s="25">
        <v>55</v>
      </c>
      <c r="AJ350" s="25">
        <v>0</v>
      </c>
      <c r="AK350" s="25">
        <v>55</v>
      </c>
      <c r="AL350" s="25">
        <v>0</v>
      </c>
      <c r="AM350" s="25">
        <v>0</v>
      </c>
      <c r="AN350" s="25">
        <v>0</v>
      </c>
      <c r="AO350" s="25">
        <v>0</v>
      </c>
      <c r="AP350" s="25">
        <v>0</v>
      </c>
      <c r="AQ350" s="25">
        <v>0</v>
      </c>
      <c r="AR350" s="25">
        <v>0</v>
      </c>
      <c r="AS350" s="25">
        <v>55</v>
      </c>
      <c r="AT350" s="25">
        <v>0</v>
      </c>
      <c r="AU350" s="25">
        <v>55</v>
      </c>
      <c r="AV350" s="25">
        <v>0</v>
      </c>
      <c r="AW350" s="25">
        <v>0</v>
      </c>
      <c r="AX350" s="25">
        <v>55</v>
      </c>
      <c r="AY350" s="25">
        <v>0</v>
      </c>
      <c r="AZ350" s="25">
        <v>55</v>
      </c>
      <c r="BA350" s="25">
        <v>0</v>
      </c>
      <c r="BB350" s="25">
        <v>0</v>
      </c>
      <c r="BC350" s="25">
        <v>0</v>
      </c>
      <c r="BD350" s="25">
        <v>0</v>
      </c>
      <c r="BE350" s="25">
        <v>0</v>
      </c>
      <c r="BF350" s="25">
        <v>0</v>
      </c>
      <c r="BG350" s="25">
        <v>0</v>
      </c>
      <c r="BH350" s="25">
        <v>55</v>
      </c>
      <c r="BI350" s="20">
        <v>0</v>
      </c>
      <c r="BJ350" s="21">
        <v>55</v>
      </c>
      <c r="BK350" s="21">
        <v>0</v>
      </c>
      <c r="BL350" s="22">
        <v>0</v>
      </c>
    </row>
    <row r="351" spans="1:64" ht="47.25" x14ac:dyDescent="0.25">
      <c r="A351" s="16" t="s">
        <v>90</v>
      </c>
      <c r="B351" s="17" t="s">
        <v>438</v>
      </c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8" t="s">
        <v>91</v>
      </c>
      <c r="R351" s="17"/>
      <c r="S351" s="17"/>
      <c r="T351" s="19">
        <v>52.7</v>
      </c>
      <c r="U351" s="19">
        <v>0</v>
      </c>
      <c r="V351" s="19">
        <v>52.7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25">
        <v>52.7</v>
      </c>
      <c r="AE351" s="25">
        <v>0</v>
      </c>
      <c r="AF351" s="25">
        <v>52.7</v>
      </c>
      <c r="AG351" s="25">
        <v>0</v>
      </c>
      <c r="AH351" s="25">
        <v>0</v>
      </c>
      <c r="AI351" s="25">
        <v>55</v>
      </c>
      <c r="AJ351" s="25">
        <v>0</v>
      </c>
      <c r="AK351" s="25">
        <v>55</v>
      </c>
      <c r="AL351" s="25">
        <v>0</v>
      </c>
      <c r="AM351" s="25">
        <v>0</v>
      </c>
      <c r="AN351" s="25">
        <v>0</v>
      </c>
      <c r="AO351" s="25">
        <v>0</v>
      </c>
      <c r="AP351" s="25">
        <v>0</v>
      </c>
      <c r="AQ351" s="25">
        <v>0</v>
      </c>
      <c r="AR351" s="25">
        <v>0</v>
      </c>
      <c r="AS351" s="25">
        <v>55</v>
      </c>
      <c r="AT351" s="25">
        <v>0</v>
      </c>
      <c r="AU351" s="25">
        <v>55</v>
      </c>
      <c r="AV351" s="25">
        <v>0</v>
      </c>
      <c r="AW351" s="25">
        <v>0</v>
      </c>
      <c r="AX351" s="25">
        <v>55</v>
      </c>
      <c r="AY351" s="25">
        <v>0</v>
      </c>
      <c r="AZ351" s="25">
        <v>55</v>
      </c>
      <c r="BA351" s="25">
        <v>0</v>
      </c>
      <c r="BB351" s="25">
        <v>0</v>
      </c>
      <c r="BC351" s="25">
        <v>0</v>
      </c>
      <c r="BD351" s="25">
        <v>0</v>
      </c>
      <c r="BE351" s="25">
        <v>0</v>
      </c>
      <c r="BF351" s="25">
        <v>0</v>
      </c>
      <c r="BG351" s="25">
        <v>0</v>
      </c>
      <c r="BH351" s="25">
        <v>55</v>
      </c>
      <c r="BI351" s="20">
        <v>0</v>
      </c>
      <c r="BJ351" s="21">
        <v>55</v>
      </c>
      <c r="BK351" s="21">
        <v>0</v>
      </c>
      <c r="BL351" s="22">
        <v>0</v>
      </c>
    </row>
    <row r="352" spans="1:64" ht="31.5" x14ac:dyDescent="0.25">
      <c r="A352" s="16" t="s">
        <v>439</v>
      </c>
      <c r="B352" s="17" t="s">
        <v>440</v>
      </c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8"/>
      <c r="R352" s="17"/>
      <c r="S352" s="17"/>
      <c r="T352" s="19">
        <v>907</v>
      </c>
      <c r="U352" s="19">
        <v>0</v>
      </c>
      <c r="V352" s="19">
        <v>907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25">
        <v>907</v>
      </c>
      <c r="AE352" s="25">
        <v>0</v>
      </c>
      <c r="AF352" s="25">
        <v>907</v>
      </c>
      <c r="AG352" s="25">
        <v>0</v>
      </c>
      <c r="AH352" s="25">
        <v>0</v>
      </c>
      <c r="AI352" s="25">
        <v>943.9</v>
      </c>
      <c r="AJ352" s="25">
        <v>0</v>
      </c>
      <c r="AK352" s="25">
        <v>943.9</v>
      </c>
      <c r="AL352" s="25">
        <v>0</v>
      </c>
      <c r="AM352" s="25">
        <v>0</v>
      </c>
      <c r="AN352" s="25">
        <v>0</v>
      </c>
      <c r="AO352" s="25">
        <v>0</v>
      </c>
      <c r="AP352" s="25">
        <v>0</v>
      </c>
      <c r="AQ352" s="25">
        <v>0</v>
      </c>
      <c r="AR352" s="25">
        <v>0</v>
      </c>
      <c r="AS352" s="25">
        <v>943.9</v>
      </c>
      <c r="AT352" s="25">
        <v>0</v>
      </c>
      <c r="AU352" s="25">
        <v>943.9</v>
      </c>
      <c r="AV352" s="25">
        <v>0</v>
      </c>
      <c r="AW352" s="25">
        <v>0</v>
      </c>
      <c r="AX352" s="25">
        <v>943.9</v>
      </c>
      <c r="AY352" s="25">
        <v>0</v>
      </c>
      <c r="AZ352" s="25">
        <v>943.9</v>
      </c>
      <c r="BA352" s="25">
        <v>0</v>
      </c>
      <c r="BB352" s="25">
        <v>0</v>
      </c>
      <c r="BC352" s="25">
        <v>0</v>
      </c>
      <c r="BD352" s="25">
        <v>0</v>
      </c>
      <c r="BE352" s="25">
        <v>0</v>
      </c>
      <c r="BF352" s="25">
        <v>0</v>
      </c>
      <c r="BG352" s="25">
        <v>0</v>
      </c>
      <c r="BH352" s="25">
        <v>943.9</v>
      </c>
      <c r="BI352" s="20">
        <v>0</v>
      </c>
      <c r="BJ352" s="21">
        <v>943.9</v>
      </c>
      <c r="BK352" s="21">
        <v>0</v>
      </c>
      <c r="BL352" s="22">
        <v>0</v>
      </c>
    </row>
    <row r="353" spans="1:64" ht="47.25" x14ac:dyDescent="0.25">
      <c r="A353" s="16" t="s">
        <v>90</v>
      </c>
      <c r="B353" s="17" t="s">
        <v>440</v>
      </c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8" t="s">
        <v>91</v>
      </c>
      <c r="R353" s="17"/>
      <c r="S353" s="17"/>
      <c r="T353" s="19">
        <v>901</v>
      </c>
      <c r="U353" s="19">
        <v>0</v>
      </c>
      <c r="V353" s="19">
        <v>901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25">
        <v>901</v>
      </c>
      <c r="AE353" s="25">
        <v>0</v>
      </c>
      <c r="AF353" s="25">
        <v>901</v>
      </c>
      <c r="AG353" s="25">
        <v>0</v>
      </c>
      <c r="AH353" s="25">
        <v>0</v>
      </c>
      <c r="AI353" s="25">
        <v>937.9</v>
      </c>
      <c r="AJ353" s="25">
        <v>0</v>
      </c>
      <c r="AK353" s="25">
        <v>937.9</v>
      </c>
      <c r="AL353" s="25">
        <v>0</v>
      </c>
      <c r="AM353" s="25">
        <v>0</v>
      </c>
      <c r="AN353" s="25">
        <v>0</v>
      </c>
      <c r="AO353" s="25">
        <v>0</v>
      </c>
      <c r="AP353" s="25">
        <v>0</v>
      </c>
      <c r="AQ353" s="25">
        <v>0</v>
      </c>
      <c r="AR353" s="25">
        <v>0</v>
      </c>
      <c r="AS353" s="25">
        <v>937.9</v>
      </c>
      <c r="AT353" s="25">
        <v>0</v>
      </c>
      <c r="AU353" s="25">
        <v>937.9</v>
      </c>
      <c r="AV353" s="25">
        <v>0</v>
      </c>
      <c r="AW353" s="25">
        <v>0</v>
      </c>
      <c r="AX353" s="25">
        <v>937.9</v>
      </c>
      <c r="AY353" s="25">
        <v>0</v>
      </c>
      <c r="AZ353" s="25">
        <v>937.9</v>
      </c>
      <c r="BA353" s="25">
        <v>0</v>
      </c>
      <c r="BB353" s="25">
        <v>0</v>
      </c>
      <c r="BC353" s="25">
        <v>0</v>
      </c>
      <c r="BD353" s="25">
        <v>0</v>
      </c>
      <c r="BE353" s="25">
        <v>0</v>
      </c>
      <c r="BF353" s="25">
        <v>0</v>
      </c>
      <c r="BG353" s="25">
        <v>0</v>
      </c>
      <c r="BH353" s="25">
        <v>937.9</v>
      </c>
      <c r="BI353" s="20">
        <v>0</v>
      </c>
      <c r="BJ353" s="21">
        <v>937.9</v>
      </c>
      <c r="BK353" s="21">
        <v>0</v>
      </c>
      <c r="BL353" s="22">
        <v>0</v>
      </c>
    </row>
    <row r="354" spans="1:64" ht="31.5" x14ac:dyDescent="0.25">
      <c r="A354" s="16" t="s">
        <v>42</v>
      </c>
      <c r="B354" s="17" t="s">
        <v>440</v>
      </c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8" t="s">
        <v>43</v>
      </c>
      <c r="R354" s="17"/>
      <c r="S354" s="17"/>
      <c r="T354" s="19">
        <v>6</v>
      </c>
      <c r="U354" s="19">
        <v>0</v>
      </c>
      <c r="V354" s="19">
        <v>6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25">
        <v>6</v>
      </c>
      <c r="AE354" s="25">
        <v>0</v>
      </c>
      <c r="AF354" s="25">
        <v>6</v>
      </c>
      <c r="AG354" s="25">
        <v>0</v>
      </c>
      <c r="AH354" s="25">
        <v>0</v>
      </c>
      <c r="AI354" s="25">
        <v>6</v>
      </c>
      <c r="AJ354" s="25">
        <v>0</v>
      </c>
      <c r="AK354" s="25">
        <v>6</v>
      </c>
      <c r="AL354" s="25">
        <v>0</v>
      </c>
      <c r="AM354" s="25">
        <v>0</v>
      </c>
      <c r="AN354" s="25">
        <v>0</v>
      </c>
      <c r="AO354" s="25">
        <v>0</v>
      </c>
      <c r="AP354" s="25">
        <v>0</v>
      </c>
      <c r="AQ354" s="25">
        <v>0</v>
      </c>
      <c r="AR354" s="25">
        <v>0</v>
      </c>
      <c r="AS354" s="25">
        <v>6</v>
      </c>
      <c r="AT354" s="25">
        <v>0</v>
      </c>
      <c r="AU354" s="25">
        <v>6</v>
      </c>
      <c r="AV354" s="25">
        <v>0</v>
      </c>
      <c r="AW354" s="25">
        <v>0</v>
      </c>
      <c r="AX354" s="25">
        <v>6</v>
      </c>
      <c r="AY354" s="25">
        <v>0</v>
      </c>
      <c r="AZ354" s="25">
        <v>6</v>
      </c>
      <c r="BA354" s="25">
        <v>0</v>
      </c>
      <c r="BB354" s="25">
        <v>0</v>
      </c>
      <c r="BC354" s="25">
        <v>0</v>
      </c>
      <c r="BD354" s="25">
        <v>0</v>
      </c>
      <c r="BE354" s="25">
        <v>0</v>
      </c>
      <c r="BF354" s="25">
        <v>0</v>
      </c>
      <c r="BG354" s="25">
        <v>0</v>
      </c>
      <c r="BH354" s="25">
        <v>6</v>
      </c>
      <c r="BI354" s="20">
        <v>0</v>
      </c>
      <c r="BJ354" s="21">
        <v>6</v>
      </c>
      <c r="BK354" s="21">
        <v>0</v>
      </c>
      <c r="BL354" s="22">
        <v>0</v>
      </c>
    </row>
    <row r="355" spans="1:64" ht="63" x14ac:dyDescent="0.25">
      <c r="A355" s="16" t="s">
        <v>441</v>
      </c>
      <c r="B355" s="17" t="s">
        <v>442</v>
      </c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8"/>
      <c r="R355" s="17"/>
      <c r="S355" s="17"/>
      <c r="T355" s="19">
        <v>66.099999999999994</v>
      </c>
      <c r="U355" s="19">
        <v>0</v>
      </c>
      <c r="V355" s="19">
        <v>66.099999999999994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25">
        <v>66.099999999999994</v>
      </c>
      <c r="AE355" s="25">
        <v>0</v>
      </c>
      <c r="AF355" s="25">
        <v>66.099999999999994</v>
      </c>
      <c r="AG355" s="25">
        <v>0</v>
      </c>
      <c r="AH355" s="25">
        <v>0</v>
      </c>
      <c r="AI355" s="25">
        <v>68.900000000000006</v>
      </c>
      <c r="AJ355" s="25">
        <v>0</v>
      </c>
      <c r="AK355" s="25">
        <v>68.900000000000006</v>
      </c>
      <c r="AL355" s="25">
        <v>0</v>
      </c>
      <c r="AM355" s="25">
        <v>0</v>
      </c>
      <c r="AN355" s="25">
        <v>0</v>
      </c>
      <c r="AO355" s="25">
        <v>0</v>
      </c>
      <c r="AP355" s="25">
        <v>0</v>
      </c>
      <c r="AQ355" s="25">
        <v>0</v>
      </c>
      <c r="AR355" s="25">
        <v>0</v>
      </c>
      <c r="AS355" s="25">
        <v>68.900000000000006</v>
      </c>
      <c r="AT355" s="25">
        <v>0</v>
      </c>
      <c r="AU355" s="25">
        <v>68.900000000000006</v>
      </c>
      <c r="AV355" s="25">
        <v>0</v>
      </c>
      <c r="AW355" s="25">
        <v>0</v>
      </c>
      <c r="AX355" s="25">
        <v>68.900000000000006</v>
      </c>
      <c r="AY355" s="25">
        <v>0</v>
      </c>
      <c r="AZ355" s="25">
        <v>68.900000000000006</v>
      </c>
      <c r="BA355" s="25">
        <v>0</v>
      </c>
      <c r="BB355" s="25">
        <v>0</v>
      </c>
      <c r="BC355" s="25">
        <v>0</v>
      </c>
      <c r="BD355" s="25">
        <v>0</v>
      </c>
      <c r="BE355" s="25">
        <v>0</v>
      </c>
      <c r="BF355" s="25">
        <v>0</v>
      </c>
      <c r="BG355" s="25">
        <v>0</v>
      </c>
      <c r="BH355" s="25">
        <v>68.900000000000006</v>
      </c>
      <c r="BI355" s="20">
        <v>0</v>
      </c>
      <c r="BJ355" s="21">
        <v>68.900000000000006</v>
      </c>
      <c r="BK355" s="21">
        <v>0</v>
      </c>
      <c r="BL355" s="22">
        <v>0</v>
      </c>
    </row>
    <row r="356" spans="1:64" ht="47.25" x14ac:dyDescent="0.25">
      <c r="A356" s="16" t="s">
        <v>90</v>
      </c>
      <c r="B356" s="17" t="s">
        <v>442</v>
      </c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8" t="s">
        <v>91</v>
      </c>
      <c r="R356" s="17"/>
      <c r="S356" s="17"/>
      <c r="T356" s="19">
        <v>66.099999999999994</v>
      </c>
      <c r="U356" s="19">
        <v>0</v>
      </c>
      <c r="V356" s="19">
        <v>66.099999999999994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25">
        <v>66.099999999999994</v>
      </c>
      <c r="AE356" s="25">
        <v>0</v>
      </c>
      <c r="AF356" s="25">
        <v>66.099999999999994</v>
      </c>
      <c r="AG356" s="25">
        <v>0</v>
      </c>
      <c r="AH356" s="25">
        <v>0</v>
      </c>
      <c r="AI356" s="25">
        <v>68.900000000000006</v>
      </c>
      <c r="AJ356" s="25">
        <v>0</v>
      </c>
      <c r="AK356" s="25">
        <v>68.900000000000006</v>
      </c>
      <c r="AL356" s="25">
        <v>0</v>
      </c>
      <c r="AM356" s="25">
        <v>0</v>
      </c>
      <c r="AN356" s="25">
        <v>0</v>
      </c>
      <c r="AO356" s="25">
        <v>0</v>
      </c>
      <c r="AP356" s="25">
        <v>0</v>
      </c>
      <c r="AQ356" s="25">
        <v>0</v>
      </c>
      <c r="AR356" s="25">
        <v>0</v>
      </c>
      <c r="AS356" s="25">
        <v>68.900000000000006</v>
      </c>
      <c r="AT356" s="25">
        <v>0</v>
      </c>
      <c r="AU356" s="25">
        <v>68.900000000000006</v>
      </c>
      <c r="AV356" s="25">
        <v>0</v>
      </c>
      <c r="AW356" s="25">
        <v>0</v>
      </c>
      <c r="AX356" s="25">
        <v>68.900000000000006</v>
      </c>
      <c r="AY356" s="25">
        <v>0</v>
      </c>
      <c r="AZ356" s="25">
        <v>68.900000000000006</v>
      </c>
      <c r="BA356" s="25">
        <v>0</v>
      </c>
      <c r="BB356" s="25">
        <v>0</v>
      </c>
      <c r="BC356" s="25">
        <v>0</v>
      </c>
      <c r="BD356" s="25">
        <v>0</v>
      </c>
      <c r="BE356" s="25">
        <v>0</v>
      </c>
      <c r="BF356" s="25">
        <v>0</v>
      </c>
      <c r="BG356" s="25">
        <v>0</v>
      </c>
      <c r="BH356" s="25">
        <v>68.900000000000006</v>
      </c>
      <c r="BI356" s="20">
        <v>0</v>
      </c>
      <c r="BJ356" s="21">
        <v>68.900000000000006</v>
      </c>
      <c r="BK356" s="21">
        <v>0</v>
      </c>
      <c r="BL356" s="22">
        <v>0</v>
      </c>
    </row>
    <row r="357" spans="1:64" ht="31.5" x14ac:dyDescent="0.25">
      <c r="A357" s="16" t="s">
        <v>231</v>
      </c>
      <c r="B357" s="17" t="s">
        <v>443</v>
      </c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8"/>
      <c r="R357" s="17"/>
      <c r="S357" s="17"/>
      <c r="T357" s="19">
        <v>73.155000000000001</v>
      </c>
      <c r="U357" s="19">
        <v>0</v>
      </c>
      <c r="V357" s="19">
        <v>73.155000000000001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25">
        <v>73.155000000000001</v>
      </c>
      <c r="AE357" s="25">
        <v>0</v>
      </c>
      <c r="AF357" s="25">
        <v>73.155000000000001</v>
      </c>
      <c r="AG357" s="25">
        <v>0</v>
      </c>
      <c r="AH357" s="25">
        <v>0</v>
      </c>
      <c r="AI357" s="25">
        <v>78.998999999999995</v>
      </c>
      <c r="AJ357" s="25">
        <v>0</v>
      </c>
      <c r="AK357" s="25">
        <v>78.998999999999995</v>
      </c>
      <c r="AL357" s="25">
        <v>0</v>
      </c>
      <c r="AM357" s="25">
        <v>0</v>
      </c>
      <c r="AN357" s="25">
        <v>0</v>
      </c>
      <c r="AO357" s="25">
        <v>0</v>
      </c>
      <c r="AP357" s="25">
        <v>0</v>
      </c>
      <c r="AQ357" s="25">
        <v>0</v>
      </c>
      <c r="AR357" s="25">
        <v>0</v>
      </c>
      <c r="AS357" s="25">
        <v>78.998999999999995</v>
      </c>
      <c r="AT357" s="25">
        <v>0</v>
      </c>
      <c r="AU357" s="25">
        <v>78.998999999999995</v>
      </c>
      <c r="AV357" s="25">
        <v>0</v>
      </c>
      <c r="AW357" s="25">
        <v>0</v>
      </c>
      <c r="AX357" s="25">
        <v>80.762</v>
      </c>
      <c r="AY357" s="25">
        <v>0</v>
      </c>
      <c r="AZ357" s="25">
        <v>80.762</v>
      </c>
      <c r="BA357" s="25">
        <v>0</v>
      </c>
      <c r="BB357" s="25">
        <v>0</v>
      </c>
      <c r="BC357" s="25">
        <v>0</v>
      </c>
      <c r="BD357" s="25">
        <v>0</v>
      </c>
      <c r="BE357" s="25">
        <v>0</v>
      </c>
      <c r="BF357" s="25">
        <v>0</v>
      </c>
      <c r="BG357" s="25">
        <v>0</v>
      </c>
      <c r="BH357" s="25">
        <v>80.762</v>
      </c>
      <c r="BI357" s="20">
        <v>0</v>
      </c>
      <c r="BJ357" s="21">
        <v>80.762</v>
      </c>
      <c r="BK357" s="21">
        <v>0</v>
      </c>
      <c r="BL357" s="22">
        <v>0</v>
      </c>
    </row>
    <row r="358" spans="1:64" ht="47.25" x14ac:dyDescent="0.25">
      <c r="A358" s="16" t="s">
        <v>90</v>
      </c>
      <c r="B358" s="17" t="s">
        <v>443</v>
      </c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8" t="s">
        <v>91</v>
      </c>
      <c r="R358" s="17"/>
      <c r="S358" s="17"/>
      <c r="T358" s="19">
        <v>73.155000000000001</v>
      </c>
      <c r="U358" s="19">
        <v>0</v>
      </c>
      <c r="V358" s="19">
        <v>73.155000000000001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25">
        <v>73.155000000000001</v>
      </c>
      <c r="AE358" s="25">
        <v>0</v>
      </c>
      <c r="AF358" s="25">
        <v>73.155000000000001</v>
      </c>
      <c r="AG358" s="25">
        <v>0</v>
      </c>
      <c r="AH358" s="25">
        <v>0</v>
      </c>
      <c r="AI358" s="25">
        <v>78.998999999999995</v>
      </c>
      <c r="AJ358" s="25">
        <v>0</v>
      </c>
      <c r="AK358" s="25">
        <v>78.998999999999995</v>
      </c>
      <c r="AL358" s="25">
        <v>0</v>
      </c>
      <c r="AM358" s="25">
        <v>0</v>
      </c>
      <c r="AN358" s="25">
        <v>0</v>
      </c>
      <c r="AO358" s="25">
        <v>0</v>
      </c>
      <c r="AP358" s="25">
        <v>0</v>
      </c>
      <c r="AQ358" s="25">
        <v>0</v>
      </c>
      <c r="AR358" s="25">
        <v>0</v>
      </c>
      <c r="AS358" s="25">
        <v>78.998999999999995</v>
      </c>
      <c r="AT358" s="25">
        <v>0</v>
      </c>
      <c r="AU358" s="25">
        <v>78.998999999999995</v>
      </c>
      <c r="AV358" s="25">
        <v>0</v>
      </c>
      <c r="AW358" s="25">
        <v>0</v>
      </c>
      <c r="AX358" s="25">
        <v>80.762</v>
      </c>
      <c r="AY358" s="25">
        <v>0</v>
      </c>
      <c r="AZ358" s="25">
        <v>80.762</v>
      </c>
      <c r="BA358" s="25">
        <v>0</v>
      </c>
      <c r="BB358" s="25">
        <v>0</v>
      </c>
      <c r="BC358" s="25">
        <v>0</v>
      </c>
      <c r="BD358" s="25">
        <v>0</v>
      </c>
      <c r="BE358" s="25">
        <v>0</v>
      </c>
      <c r="BF358" s="25">
        <v>0</v>
      </c>
      <c r="BG358" s="25">
        <v>0</v>
      </c>
      <c r="BH358" s="25">
        <v>80.762</v>
      </c>
      <c r="BI358" s="20">
        <v>0</v>
      </c>
      <c r="BJ358" s="21">
        <v>80.762</v>
      </c>
      <c r="BK358" s="21">
        <v>0</v>
      </c>
      <c r="BL358" s="22">
        <v>0</v>
      </c>
    </row>
    <row r="359" spans="1:64" ht="47.25" x14ac:dyDescent="0.25">
      <c r="A359" s="16" t="s">
        <v>494</v>
      </c>
      <c r="B359" s="17" t="s">
        <v>444</v>
      </c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8"/>
      <c r="R359" s="17"/>
      <c r="S359" s="17"/>
      <c r="T359" s="19">
        <v>11.4</v>
      </c>
      <c r="U359" s="19">
        <v>0</v>
      </c>
      <c r="V359" s="19">
        <v>11.4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25">
        <v>11.4</v>
      </c>
      <c r="AE359" s="25">
        <v>0</v>
      </c>
      <c r="AF359" s="25">
        <v>11.4</v>
      </c>
      <c r="AG359" s="25">
        <v>0</v>
      </c>
      <c r="AH359" s="25">
        <v>0</v>
      </c>
      <c r="AI359" s="25">
        <v>11.9</v>
      </c>
      <c r="AJ359" s="25">
        <v>0</v>
      </c>
      <c r="AK359" s="25">
        <v>11.9</v>
      </c>
      <c r="AL359" s="25">
        <v>0</v>
      </c>
      <c r="AM359" s="25">
        <v>0</v>
      </c>
      <c r="AN359" s="25">
        <v>0</v>
      </c>
      <c r="AO359" s="25">
        <v>0</v>
      </c>
      <c r="AP359" s="25">
        <v>0</v>
      </c>
      <c r="AQ359" s="25">
        <v>0</v>
      </c>
      <c r="AR359" s="25">
        <v>0</v>
      </c>
      <c r="AS359" s="25">
        <v>11.9</v>
      </c>
      <c r="AT359" s="25">
        <v>0</v>
      </c>
      <c r="AU359" s="25">
        <v>11.9</v>
      </c>
      <c r="AV359" s="25">
        <v>0</v>
      </c>
      <c r="AW359" s="25">
        <v>0</v>
      </c>
      <c r="AX359" s="25">
        <v>11.9</v>
      </c>
      <c r="AY359" s="25">
        <v>0</v>
      </c>
      <c r="AZ359" s="25">
        <v>11.9</v>
      </c>
      <c r="BA359" s="25">
        <v>0</v>
      </c>
      <c r="BB359" s="25">
        <v>0</v>
      </c>
      <c r="BC359" s="25">
        <v>0</v>
      </c>
      <c r="BD359" s="25">
        <v>0</v>
      </c>
      <c r="BE359" s="25">
        <v>0</v>
      </c>
      <c r="BF359" s="25">
        <v>0</v>
      </c>
      <c r="BG359" s="25">
        <v>0</v>
      </c>
      <c r="BH359" s="25">
        <v>11.9</v>
      </c>
      <c r="BI359" s="20">
        <v>0</v>
      </c>
      <c r="BJ359" s="21">
        <v>11.9</v>
      </c>
      <c r="BK359" s="21">
        <v>0</v>
      </c>
      <c r="BL359" s="22">
        <v>0</v>
      </c>
    </row>
    <row r="360" spans="1:64" ht="47.25" x14ac:dyDescent="0.25">
      <c r="A360" s="16" t="s">
        <v>90</v>
      </c>
      <c r="B360" s="17" t="s">
        <v>444</v>
      </c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8" t="s">
        <v>91</v>
      </c>
      <c r="R360" s="17"/>
      <c r="S360" s="17"/>
      <c r="T360" s="19">
        <v>11.4</v>
      </c>
      <c r="U360" s="19">
        <v>0</v>
      </c>
      <c r="V360" s="19">
        <v>11.4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25">
        <v>11.4</v>
      </c>
      <c r="AE360" s="25">
        <v>0</v>
      </c>
      <c r="AF360" s="25">
        <v>11.4</v>
      </c>
      <c r="AG360" s="25">
        <v>0</v>
      </c>
      <c r="AH360" s="25">
        <v>0</v>
      </c>
      <c r="AI360" s="25">
        <v>11.9</v>
      </c>
      <c r="AJ360" s="25">
        <v>0</v>
      </c>
      <c r="AK360" s="25">
        <v>11.9</v>
      </c>
      <c r="AL360" s="25">
        <v>0</v>
      </c>
      <c r="AM360" s="25">
        <v>0</v>
      </c>
      <c r="AN360" s="25">
        <v>0</v>
      </c>
      <c r="AO360" s="25">
        <v>0</v>
      </c>
      <c r="AP360" s="25">
        <v>0</v>
      </c>
      <c r="AQ360" s="25">
        <v>0</v>
      </c>
      <c r="AR360" s="25">
        <v>0</v>
      </c>
      <c r="AS360" s="25">
        <v>11.9</v>
      </c>
      <c r="AT360" s="25">
        <v>0</v>
      </c>
      <c r="AU360" s="25">
        <v>11.9</v>
      </c>
      <c r="AV360" s="25">
        <v>0</v>
      </c>
      <c r="AW360" s="25">
        <v>0</v>
      </c>
      <c r="AX360" s="25">
        <v>11.9</v>
      </c>
      <c r="AY360" s="25">
        <v>0</v>
      </c>
      <c r="AZ360" s="25">
        <v>11.9</v>
      </c>
      <c r="BA360" s="25">
        <v>0</v>
      </c>
      <c r="BB360" s="25">
        <v>0</v>
      </c>
      <c r="BC360" s="25">
        <v>0</v>
      </c>
      <c r="BD360" s="25">
        <v>0</v>
      </c>
      <c r="BE360" s="25">
        <v>0</v>
      </c>
      <c r="BF360" s="25">
        <v>0</v>
      </c>
      <c r="BG360" s="25">
        <v>0</v>
      </c>
      <c r="BH360" s="25">
        <v>11.9</v>
      </c>
      <c r="BI360" s="20">
        <v>0</v>
      </c>
      <c r="BJ360" s="21">
        <v>11.9</v>
      </c>
      <c r="BK360" s="21">
        <v>0</v>
      </c>
      <c r="BL360" s="22">
        <v>0</v>
      </c>
    </row>
    <row r="361" spans="1:64" ht="47.25" x14ac:dyDescent="0.25">
      <c r="A361" s="16" t="s">
        <v>445</v>
      </c>
      <c r="B361" s="17" t="s">
        <v>446</v>
      </c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8"/>
      <c r="R361" s="17"/>
      <c r="S361" s="17"/>
      <c r="T361" s="19">
        <v>7</v>
      </c>
      <c r="U361" s="19">
        <v>0</v>
      </c>
      <c r="V361" s="19">
        <v>7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25">
        <v>7</v>
      </c>
      <c r="AE361" s="25">
        <v>0</v>
      </c>
      <c r="AF361" s="25">
        <v>7</v>
      </c>
      <c r="AG361" s="25">
        <v>0</v>
      </c>
      <c r="AH361" s="25">
        <v>0</v>
      </c>
      <c r="AI361" s="25">
        <v>7.3</v>
      </c>
      <c r="AJ361" s="25">
        <v>0</v>
      </c>
      <c r="AK361" s="25">
        <v>7.3</v>
      </c>
      <c r="AL361" s="25">
        <v>0</v>
      </c>
      <c r="AM361" s="25">
        <v>0</v>
      </c>
      <c r="AN361" s="25">
        <v>0</v>
      </c>
      <c r="AO361" s="25">
        <v>0</v>
      </c>
      <c r="AP361" s="25">
        <v>0</v>
      </c>
      <c r="AQ361" s="25">
        <v>0</v>
      </c>
      <c r="AR361" s="25">
        <v>0</v>
      </c>
      <c r="AS361" s="25">
        <v>7.3</v>
      </c>
      <c r="AT361" s="25">
        <v>0</v>
      </c>
      <c r="AU361" s="25">
        <v>7.3</v>
      </c>
      <c r="AV361" s="25">
        <v>0</v>
      </c>
      <c r="AW361" s="25">
        <v>0</v>
      </c>
      <c r="AX361" s="25">
        <v>7.3</v>
      </c>
      <c r="AY361" s="25">
        <v>0</v>
      </c>
      <c r="AZ361" s="25">
        <v>7.3</v>
      </c>
      <c r="BA361" s="25">
        <v>0</v>
      </c>
      <c r="BB361" s="25">
        <v>0</v>
      </c>
      <c r="BC361" s="25">
        <v>0</v>
      </c>
      <c r="BD361" s="25">
        <v>0</v>
      </c>
      <c r="BE361" s="25">
        <v>0</v>
      </c>
      <c r="BF361" s="25">
        <v>0</v>
      </c>
      <c r="BG361" s="25">
        <v>0</v>
      </c>
      <c r="BH361" s="25">
        <v>7.3</v>
      </c>
      <c r="BI361" s="20">
        <v>0</v>
      </c>
      <c r="BJ361" s="21">
        <v>7.3</v>
      </c>
      <c r="BK361" s="21">
        <v>0</v>
      </c>
      <c r="BL361" s="22">
        <v>0</v>
      </c>
    </row>
    <row r="362" spans="1:64" ht="47.25" x14ac:dyDescent="0.25">
      <c r="A362" s="16" t="s">
        <v>90</v>
      </c>
      <c r="B362" s="17" t="s">
        <v>446</v>
      </c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8" t="s">
        <v>91</v>
      </c>
      <c r="R362" s="17"/>
      <c r="S362" s="17"/>
      <c r="T362" s="19">
        <v>7</v>
      </c>
      <c r="U362" s="19">
        <v>0</v>
      </c>
      <c r="V362" s="19">
        <v>7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25">
        <v>7</v>
      </c>
      <c r="AE362" s="25">
        <v>0</v>
      </c>
      <c r="AF362" s="25">
        <v>7</v>
      </c>
      <c r="AG362" s="25">
        <v>0</v>
      </c>
      <c r="AH362" s="25">
        <v>0</v>
      </c>
      <c r="AI362" s="25">
        <v>7.3</v>
      </c>
      <c r="AJ362" s="25">
        <v>0</v>
      </c>
      <c r="AK362" s="25">
        <v>7.3</v>
      </c>
      <c r="AL362" s="25">
        <v>0</v>
      </c>
      <c r="AM362" s="25">
        <v>0</v>
      </c>
      <c r="AN362" s="25">
        <v>0</v>
      </c>
      <c r="AO362" s="25">
        <v>0</v>
      </c>
      <c r="AP362" s="25">
        <v>0</v>
      </c>
      <c r="AQ362" s="25">
        <v>0</v>
      </c>
      <c r="AR362" s="25">
        <v>0</v>
      </c>
      <c r="AS362" s="25">
        <v>7.3</v>
      </c>
      <c r="AT362" s="25">
        <v>0</v>
      </c>
      <c r="AU362" s="25">
        <v>7.3</v>
      </c>
      <c r="AV362" s="25">
        <v>0</v>
      </c>
      <c r="AW362" s="25">
        <v>0</v>
      </c>
      <c r="AX362" s="25">
        <v>7.3</v>
      </c>
      <c r="AY362" s="25">
        <v>0</v>
      </c>
      <c r="AZ362" s="25">
        <v>7.3</v>
      </c>
      <c r="BA362" s="25">
        <v>0</v>
      </c>
      <c r="BB362" s="25">
        <v>0</v>
      </c>
      <c r="BC362" s="25">
        <v>0</v>
      </c>
      <c r="BD362" s="25">
        <v>0</v>
      </c>
      <c r="BE362" s="25">
        <v>0</v>
      </c>
      <c r="BF362" s="25">
        <v>0</v>
      </c>
      <c r="BG362" s="25">
        <v>0</v>
      </c>
      <c r="BH362" s="25">
        <v>7.3</v>
      </c>
      <c r="BI362" s="20">
        <v>0</v>
      </c>
      <c r="BJ362" s="21">
        <v>7.3</v>
      </c>
      <c r="BK362" s="21">
        <v>0</v>
      </c>
      <c r="BL362" s="22">
        <v>0</v>
      </c>
    </row>
    <row r="363" spans="1:64" ht="31.5" x14ac:dyDescent="0.25">
      <c r="A363" s="16" t="s">
        <v>447</v>
      </c>
      <c r="B363" s="17" t="s">
        <v>448</v>
      </c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8"/>
      <c r="R363" s="17"/>
      <c r="S363" s="17"/>
      <c r="T363" s="19">
        <v>412.7</v>
      </c>
      <c r="U363" s="19">
        <v>0</v>
      </c>
      <c r="V363" s="19">
        <v>412.7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25">
        <v>412.7</v>
      </c>
      <c r="AE363" s="25">
        <v>0</v>
      </c>
      <c r="AF363" s="25">
        <v>412.7</v>
      </c>
      <c r="AG363" s="25">
        <v>0</v>
      </c>
      <c r="AH363" s="25">
        <v>0</v>
      </c>
      <c r="AI363" s="25">
        <v>430.6</v>
      </c>
      <c r="AJ363" s="25">
        <v>0</v>
      </c>
      <c r="AK363" s="25">
        <v>430.6</v>
      </c>
      <c r="AL363" s="25">
        <v>0</v>
      </c>
      <c r="AM363" s="25">
        <v>0</v>
      </c>
      <c r="AN363" s="25">
        <v>0</v>
      </c>
      <c r="AO363" s="25">
        <v>0</v>
      </c>
      <c r="AP363" s="25">
        <v>0</v>
      </c>
      <c r="AQ363" s="25">
        <v>0</v>
      </c>
      <c r="AR363" s="25">
        <v>0</v>
      </c>
      <c r="AS363" s="25">
        <v>430.6</v>
      </c>
      <c r="AT363" s="25">
        <v>0</v>
      </c>
      <c r="AU363" s="25">
        <v>430.6</v>
      </c>
      <c r="AV363" s="25">
        <v>0</v>
      </c>
      <c r="AW363" s="25">
        <v>0</v>
      </c>
      <c r="AX363" s="25">
        <v>430.6</v>
      </c>
      <c r="AY363" s="25">
        <v>0</v>
      </c>
      <c r="AZ363" s="25">
        <v>430.6</v>
      </c>
      <c r="BA363" s="25">
        <v>0</v>
      </c>
      <c r="BB363" s="25">
        <v>0</v>
      </c>
      <c r="BC363" s="25">
        <v>0</v>
      </c>
      <c r="BD363" s="25">
        <v>0</v>
      </c>
      <c r="BE363" s="25">
        <v>0</v>
      </c>
      <c r="BF363" s="25">
        <v>0</v>
      </c>
      <c r="BG363" s="25">
        <v>0</v>
      </c>
      <c r="BH363" s="25">
        <v>430.6</v>
      </c>
      <c r="BI363" s="20">
        <v>0</v>
      </c>
      <c r="BJ363" s="21">
        <v>430.6</v>
      </c>
      <c r="BK363" s="21">
        <v>0</v>
      </c>
      <c r="BL363" s="22">
        <v>0</v>
      </c>
    </row>
    <row r="364" spans="1:64" ht="47.25" x14ac:dyDescent="0.25">
      <c r="A364" s="16" t="s">
        <v>90</v>
      </c>
      <c r="B364" s="17" t="s">
        <v>448</v>
      </c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8" t="s">
        <v>91</v>
      </c>
      <c r="R364" s="17"/>
      <c r="S364" s="17"/>
      <c r="T364" s="19">
        <v>412.7</v>
      </c>
      <c r="U364" s="19">
        <v>0</v>
      </c>
      <c r="V364" s="19">
        <v>412.7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25">
        <v>412.7</v>
      </c>
      <c r="AE364" s="25">
        <v>0</v>
      </c>
      <c r="AF364" s="25">
        <v>412.7</v>
      </c>
      <c r="AG364" s="25">
        <v>0</v>
      </c>
      <c r="AH364" s="25">
        <v>0</v>
      </c>
      <c r="AI364" s="25">
        <v>430.6</v>
      </c>
      <c r="AJ364" s="25">
        <v>0</v>
      </c>
      <c r="AK364" s="25">
        <v>430.6</v>
      </c>
      <c r="AL364" s="25">
        <v>0</v>
      </c>
      <c r="AM364" s="25">
        <v>0</v>
      </c>
      <c r="AN364" s="25">
        <v>0</v>
      </c>
      <c r="AO364" s="25">
        <v>0</v>
      </c>
      <c r="AP364" s="25">
        <v>0</v>
      </c>
      <c r="AQ364" s="25">
        <v>0</v>
      </c>
      <c r="AR364" s="25">
        <v>0</v>
      </c>
      <c r="AS364" s="25">
        <v>430.6</v>
      </c>
      <c r="AT364" s="25">
        <v>0</v>
      </c>
      <c r="AU364" s="25">
        <v>430.6</v>
      </c>
      <c r="AV364" s="25">
        <v>0</v>
      </c>
      <c r="AW364" s="25">
        <v>0</v>
      </c>
      <c r="AX364" s="25">
        <v>430.6</v>
      </c>
      <c r="AY364" s="25">
        <v>0</v>
      </c>
      <c r="AZ364" s="25">
        <v>430.6</v>
      </c>
      <c r="BA364" s="25">
        <v>0</v>
      </c>
      <c r="BB364" s="25">
        <v>0</v>
      </c>
      <c r="BC364" s="25">
        <v>0</v>
      </c>
      <c r="BD364" s="25">
        <v>0</v>
      </c>
      <c r="BE364" s="25">
        <v>0</v>
      </c>
      <c r="BF364" s="25">
        <v>0</v>
      </c>
      <c r="BG364" s="25">
        <v>0</v>
      </c>
      <c r="BH364" s="25">
        <v>430.6</v>
      </c>
      <c r="BI364" s="20">
        <v>0</v>
      </c>
      <c r="BJ364" s="21">
        <v>430.6</v>
      </c>
      <c r="BK364" s="21">
        <v>0</v>
      </c>
      <c r="BL364" s="22">
        <v>0</v>
      </c>
    </row>
    <row r="365" spans="1:64" ht="31.5" x14ac:dyDescent="0.25">
      <c r="A365" s="16" t="s">
        <v>449</v>
      </c>
      <c r="B365" s="17" t="s">
        <v>450</v>
      </c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8"/>
      <c r="R365" s="17"/>
      <c r="S365" s="17"/>
      <c r="T365" s="19">
        <v>525.79999999999995</v>
      </c>
      <c r="U365" s="19">
        <v>525.79999999999995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25">
        <v>525.79999999999995</v>
      </c>
      <c r="AE365" s="25">
        <v>525.79999999999995</v>
      </c>
      <c r="AF365" s="25">
        <v>0</v>
      </c>
      <c r="AG365" s="25">
        <v>0</v>
      </c>
      <c r="AH365" s="25">
        <v>0</v>
      </c>
      <c r="AI365" s="25">
        <v>547.9</v>
      </c>
      <c r="AJ365" s="25">
        <v>547.9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>
        <v>0</v>
      </c>
      <c r="AQ365" s="25">
        <v>0</v>
      </c>
      <c r="AR365" s="25">
        <v>0</v>
      </c>
      <c r="AS365" s="25">
        <v>547.9</v>
      </c>
      <c r="AT365" s="25">
        <v>547.9</v>
      </c>
      <c r="AU365" s="25">
        <v>0</v>
      </c>
      <c r="AV365" s="25">
        <v>0</v>
      </c>
      <c r="AW365" s="25">
        <v>0</v>
      </c>
      <c r="AX365" s="25">
        <v>566.9</v>
      </c>
      <c r="AY365" s="25">
        <v>566.9</v>
      </c>
      <c r="AZ365" s="25">
        <v>0</v>
      </c>
      <c r="BA365" s="25">
        <v>0</v>
      </c>
      <c r="BB365" s="25">
        <v>0</v>
      </c>
      <c r="BC365" s="25">
        <v>0</v>
      </c>
      <c r="BD365" s="25">
        <v>0</v>
      </c>
      <c r="BE365" s="25">
        <v>0</v>
      </c>
      <c r="BF365" s="25">
        <v>0</v>
      </c>
      <c r="BG365" s="25">
        <v>0</v>
      </c>
      <c r="BH365" s="25">
        <v>566.9</v>
      </c>
      <c r="BI365" s="20">
        <v>566.9</v>
      </c>
      <c r="BJ365" s="21">
        <v>0</v>
      </c>
      <c r="BK365" s="21">
        <v>0</v>
      </c>
      <c r="BL365" s="22">
        <v>0</v>
      </c>
    </row>
    <row r="366" spans="1:64" ht="47.25" x14ac:dyDescent="0.25">
      <c r="A366" s="16" t="s">
        <v>90</v>
      </c>
      <c r="B366" s="17" t="s">
        <v>450</v>
      </c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8" t="s">
        <v>91</v>
      </c>
      <c r="R366" s="17"/>
      <c r="S366" s="17"/>
      <c r="T366" s="19">
        <v>525.79999999999995</v>
      </c>
      <c r="U366" s="19">
        <v>525.79999999999995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25">
        <v>525.79999999999995</v>
      </c>
      <c r="AE366" s="25">
        <v>525.79999999999995</v>
      </c>
      <c r="AF366" s="25">
        <v>0</v>
      </c>
      <c r="AG366" s="25">
        <v>0</v>
      </c>
      <c r="AH366" s="25">
        <v>0</v>
      </c>
      <c r="AI366" s="25">
        <v>547.9</v>
      </c>
      <c r="AJ366" s="25">
        <v>547.9</v>
      </c>
      <c r="AK366" s="25">
        <v>0</v>
      </c>
      <c r="AL366" s="25">
        <v>0</v>
      </c>
      <c r="AM366" s="25">
        <v>0</v>
      </c>
      <c r="AN366" s="25">
        <v>0</v>
      </c>
      <c r="AO366" s="25">
        <v>0</v>
      </c>
      <c r="AP366" s="25">
        <v>0</v>
      </c>
      <c r="AQ366" s="25">
        <v>0</v>
      </c>
      <c r="AR366" s="25">
        <v>0</v>
      </c>
      <c r="AS366" s="25">
        <v>547.9</v>
      </c>
      <c r="AT366" s="25">
        <v>547.9</v>
      </c>
      <c r="AU366" s="25">
        <v>0</v>
      </c>
      <c r="AV366" s="25">
        <v>0</v>
      </c>
      <c r="AW366" s="25">
        <v>0</v>
      </c>
      <c r="AX366" s="25">
        <v>566.9</v>
      </c>
      <c r="AY366" s="25">
        <v>566.9</v>
      </c>
      <c r="AZ366" s="25">
        <v>0</v>
      </c>
      <c r="BA366" s="25">
        <v>0</v>
      </c>
      <c r="BB366" s="25">
        <v>0</v>
      </c>
      <c r="BC366" s="25">
        <v>0</v>
      </c>
      <c r="BD366" s="25">
        <v>0</v>
      </c>
      <c r="BE366" s="25">
        <v>0</v>
      </c>
      <c r="BF366" s="25">
        <v>0</v>
      </c>
      <c r="BG366" s="25">
        <v>0</v>
      </c>
      <c r="BH366" s="25">
        <v>566.9</v>
      </c>
      <c r="BI366" s="20">
        <v>566.9</v>
      </c>
      <c r="BJ366" s="21">
        <v>0</v>
      </c>
      <c r="BK366" s="21">
        <v>0</v>
      </c>
      <c r="BL366" s="22">
        <v>0</v>
      </c>
    </row>
    <row r="367" spans="1:64" ht="47.25" x14ac:dyDescent="0.25">
      <c r="A367" s="16" t="s">
        <v>451</v>
      </c>
      <c r="B367" s="17" t="s">
        <v>452</v>
      </c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8"/>
      <c r="R367" s="17"/>
      <c r="S367" s="17"/>
      <c r="T367" s="19">
        <v>0.8</v>
      </c>
      <c r="U367" s="19">
        <v>0.8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25">
        <v>0.8</v>
      </c>
      <c r="AE367" s="25">
        <v>0.8</v>
      </c>
      <c r="AF367" s="25">
        <v>0</v>
      </c>
      <c r="AG367" s="25">
        <v>0</v>
      </c>
      <c r="AH367" s="25">
        <v>0</v>
      </c>
      <c r="AI367" s="25">
        <v>0.9</v>
      </c>
      <c r="AJ367" s="25">
        <v>0.9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>
        <v>0</v>
      </c>
      <c r="AQ367" s="25">
        <v>0</v>
      </c>
      <c r="AR367" s="25">
        <v>0</v>
      </c>
      <c r="AS367" s="25">
        <v>0.9</v>
      </c>
      <c r="AT367" s="25">
        <v>0.9</v>
      </c>
      <c r="AU367" s="25">
        <v>0</v>
      </c>
      <c r="AV367" s="25">
        <v>0</v>
      </c>
      <c r="AW367" s="25">
        <v>0</v>
      </c>
      <c r="AX367" s="25">
        <v>0.8</v>
      </c>
      <c r="AY367" s="25">
        <v>0.8</v>
      </c>
      <c r="AZ367" s="25">
        <v>0</v>
      </c>
      <c r="BA367" s="25">
        <v>0</v>
      </c>
      <c r="BB367" s="25">
        <v>0</v>
      </c>
      <c r="BC367" s="25">
        <v>0</v>
      </c>
      <c r="BD367" s="25">
        <v>0</v>
      </c>
      <c r="BE367" s="25">
        <v>0</v>
      </c>
      <c r="BF367" s="25">
        <v>0</v>
      </c>
      <c r="BG367" s="25">
        <v>0</v>
      </c>
      <c r="BH367" s="25">
        <v>0.8</v>
      </c>
      <c r="BI367" s="20">
        <v>0.8</v>
      </c>
      <c r="BJ367" s="21">
        <v>0</v>
      </c>
      <c r="BK367" s="21">
        <v>0</v>
      </c>
      <c r="BL367" s="22">
        <v>0</v>
      </c>
    </row>
    <row r="368" spans="1:64" ht="31.5" x14ac:dyDescent="0.25">
      <c r="A368" s="16" t="s">
        <v>42</v>
      </c>
      <c r="B368" s="17" t="s">
        <v>452</v>
      </c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8" t="s">
        <v>43</v>
      </c>
      <c r="R368" s="17"/>
      <c r="S368" s="17"/>
      <c r="T368" s="19">
        <v>0.8</v>
      </c>
      <c r="U368" s="19">
        <v>0.8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25">
        <v>0.8</v>
      </c>
      <c r="AE368" s="25">
        <v>0.8</v>
      </c>
      <c r="AF368" s="25">
        <v>0</v>
      </c>
      <c r="AG368" s="25">
        <v>0</v>
      </c>
      <c r="AH368" s="25">
        <v>0</v>
      </c>
      <c r="AI368" s="25">
        <v>0.9</v>
      </c>
      <c r="AJ368" s="25">
        <v>0.9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>
        <v>0</v>
      </c>
      <c r="AQ368" s="25">
        <v>0</v>
      </c>
      <c r="AR368" s="25">
        <v>0</v>
      </c>
      <c r="AS368" s="25">
        <v>0.9</v>
      </c>
      <c r="AT368" s="25">
        <v>0.9</v>
      </c>
      <c r="AU368" s="25">
        <v>0</v>
      </c>
      <c r="AV368" s="25">
        <v>0</v>
      </c>
      <c r="AW368" s="25">
        <v>0</v>
      </c>
      <c r="AX368" s="25">
        <v>0.8</v>
      </c>
      <c r="AY368" s="25">
        <v>0.8</v>
      </c>
      <c r="AZ368" s="25">
        <v>0</v>
      </c>
      <c r="BA368" s="25">
        <v>0</v>
      </c>
      <c r="BB368" s="25">
        <v>0</v>
      </c>
      <c r="BC368" s="25">
        <v>0</v>
      </c>
      <c r="BD368" s="25">
        <v>0</v>
      </c>
      <c r="BE368" s="25">
        <v>0</v>
      </c>
      <c r="BF368" s="25">
        <v>0</v>
      </c>
      <c r="BG368" s="25">
        <v>0</v>
      </c>
      <c r="BH368" s="25">
        <v>0.8</v>
      </c>
      <c r="BI368" s="20">
        <v>0.8</v>
      </c>
      <c r="BJ368" s="21">
        <v>0</v>
      </c>
      <c r="BK368" s="21">
        <v>0</v>
      </c>
      <c r="BL368" s="22">
        <v>0</v>
      </c>
    </row>
    <row r="369" spans="1:64" ht="15.75" x14ac:dyDescent="0.25">
      <c r="A369" s="16" t="s">
        <v>453</v>
      </c>
      <c r="B369" s="17" t="s">
        <v>454</v>
      </c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8"/>
      <c r="R369" s="17"/>
      <c r="S369" s="17"/>
      <c r="T369" s="19">
        <v>653.9</v>
      </c>
      <c r="U369" s="19">
        <v>653.9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25">
        <v>653.9</v>
      </c>
      <c r="AE369" s="25">
        <v>653.9</v>
      </c>
      <c r="AF369" s="25">
        <v>0</v>
      </c>
      <c r="AG369" s="25">
        <v>0</v>
      </c>
      <c r="AH369" s="25">
        <v>0</v>
      </c>
      <c r="AI369" s="25">
        <v>683.4</v>
      </c>
      <c r="AJ369" s="25">
        <v>683.4</v>
      </c>
      <c r="AK369" s="25">
        <v>0</v>
      </c>
      <c r="AL369" s="25">
        <v>0</v>
      </c>
      <c r="AM369" s="25">
        <v>0</v>
      </c>
      <c r="AN369" s="25">
        <v>0</v>
      </c>
      <c r="AO369" s="25">
        <v>0</v>
      </c>
      <c r="AP369" s="25">
        <v>0</v>
      </c>
      <c r="AQ369" s="25">
        <v>0</v>
      </c>
      <c r="AR369" s="25">
        <v>0</v>
      </c>
      <c r="AS369" s="25">
        <v>683.4</v>
      </c>
      <c r="AT369" s="25">
        <v>683.4</v>
      </c>
      <c r="AU369" s="25">
        <v>0</v>
      </c>
      <c r="AV369" s="25">
        <v>0</v>
      </c>
      <c r="AW369" s="25">
        <v>0</v>
      </c>
      <c r="AX369" s="25">
        <v>683.4</v>
      </c>
      <c r="AY369" s="25">
        <v>683.4</v>
      </c>
      <c r="AZ369" s="25">
        <v>0</v>
      </c>
      <c r="BA369" s="25">
        <v>0</v>
      </c>
      <c r="BB369" s="25">
        <v>0</v>
      </c>
      <c r="BC369" s="25">
        <v>0</v>
      </c>
      <c r="BD369" s="25">
        <v>0</v>
      </c>
      <c r="BE369" s="25">
        <v>0</v>
      </c>
      <c r="BF369" s="25">
        <v>0</v>
      </c>
      <c r="BG369" s="25">
        <v>0</v>
      </c>
      <c r="BH369" s="25">
        <v>683.4</v>
      </c>
      <c r="BI369" s="20">
        <v>683.4</v>
      </c>
      <c r="BJ369" s="21">
        <v>0</v>
      </c>
      <c r="BK369" s="21">
        <v>0</v>
      </c>
      <c r="BL369" s="22">
        <v>0</v>
      </c>
    </row>
    <row r="370" spans="1:64" ht="47.25" x14ac:dyDescent="0.25">
      <c r="A370" s="16" t="s">
        <v>90</v>
      </c>
      <c r="B370" s="17" t="s">
        <v>454</v>
      </c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8" t="s">
        <v>91</v>
      </c>
      <c r="R370" s="17"/>
      <c r="S370" s="17"/>
      <c r="T370" s="19">
        <v>623.9</v>
      </c>
      <c r="U370" s="19">
        <v>623.9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25">
        <v>623.9</v>
      </c>
      <c r="AE370" s="25">
        <v>623.9</v>
      </c>
      <c r="AF370" s="25">
        <v>0</v>
      </c>
      <c r="AG370" s="25">
        <v>0</v>
      </c>
      <c r="AH370" s="25">
        <v>0</v>
      </c>
      <c r="AI370" s="25">
        <v>653.4</v>
      </c>
      <c r="AJ370" s="25">
        <v>653.4</v>
      </c>
      <c r="AK370" s="25">
        <v>0</v>
      </c>
      <c r="AL370" s="25">
        <v>0</v>
      </c>
      <c r="AM370" s="25">
        <v>0</v>
      </c>
      <c r="AN370" s="25">
        <v>0</v>
      </c>
      <c r="AO370" s="25">
        <v>0</v>
      </c>
      <c r="AP370" s="25">
        <v>0</v>
      </c>
      <c r="AQ370" s="25">
        <v>0</v>
      </c>
      <c r="AR370" s="25">
        <v>0</v>
      </c>
      <c r="AS370" s="25">
        <v>653.4</v>
      </c>
      <c r="AT370" s="25">
        <v>653.4</v>
      </c>
      <c r="AU370" s="25">
        <v>0</v>
      </c>
      <c r="AV370" s="25">
        <v>0</v>
      </c>
      <c r="AW370" s="25">
        <v>0</v>
      </c>
      <c r="AX370" s="25">
        <v>653.4</v>
      </c>
      <c r="AY370" s="25">
        <v>653.4</v>
      </c>
      <c r="AZ370" s="25">
        <v>0</v>
      </c>
      <c r="BA370" s="25">
        <v>0</v>
      </c>
      <c r="BB370" s="25">
        <v>0</v>
      </c>
      <c r="BC370" s="25">
        <v>0</v>
      </c>
      <c r="BD370" s="25">
        <v>0</v>
      </c>
      <c r="BE370" s="25">
        <v>0</v>
      </c>
      <c r="BF370" s="25">
        <v>0</v>
      </c>
      <c r="BG370" s="25">
        <v>0</v>
      </c>
      <c r="BH370" s="25">
        <v>653.4</v>
      </c>
      <c r="BI370" s="20">
        <v>653.4</v>
      </c>
      <c r="BJ370" s="21">
        <v>0</v>
      </c>
      <c r="BK370" s="21">
        <v>0</v>
      </c>
      <c r="BL370" s="22">
        <v>0</v>
      </c>
    </row>
    <row r="371" spans="1:64" ht="31.5" x14ac:dyDescent="0.25">
      <c r="A371" s="16" t="s">
        <v>42</v>
      </c>
      <c r="B371" s="17" t="s">
        <v>454</v>
      </c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8" t="s">
        <v>43</v>
      </c>
      <c r="R371" s="17"/>
      <c r="S371" s="17"/>
      <c r="T371" s="19">
        <v>30</v>
      </c>
      <c r="U371" s="19">
        <v>30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25">
        <v>30</v>
      </c>
      <c r="AE371" s="25">
        <v>30</v>
      </c>
      <c r="AF371" s="25">
        <v>0</v>
      </c>
      <c r="AG371" s="25">
        <v>0</v>
      </c>
      <c r="AH371" s="25">
        <v>0</v>
      </c>
      <c r="AI371" s="25">
        <v>30</v>
      </c>
      <c r="AJ371" s="25">
        <v>30</v>
      </c>
      <c r="AK371" s="25">
        <v>0</v>
      </c>
      <c r="AL371" s="25">
        <v>0</v>
      </c>
      <c r="AM371" s="25">
        <v>0</v>
      </c>
      <c r="AN371" s="25">
        <v>0</v>
      </c>
      <c r="AO371" s="25">
        <v>0</v>
      </c>
      <c r="AP371" s="25">
        <v>0</v>
      </c>
      <c r="AQ371" s="25">
        <v>0</v>
      </c>
      <c r="AR371" s="25">
        <v>0</v>
      </c>
      <c r="AS371" s="25">
        <v>30</v>
      </c>
      <c r="AT371" s="25">
        <v>30</v>
      </c>
      <c r="AU371" s="25">
        <v>0</v>
      </c>
      <c r="AV371" s="25">
        <v>0</v>
      </c>
      <c r="AW371" s="25">
        <v>0</v>
      </c>
      <c r="AX371" s="25">
        <v>30</v>
      </c>
      <c r="AY371" s="25">
        <v>30</v>
      </c>
      <c r="AZ371" s="25">
        <v>0</v>
      </c>
      <c r="BA371" s="25">
        <v>0</v>
      </c>
      <c r="BB371" s="25">
        <v>0</v>
      </c>
      <c r="BC371" s="25">
        <v>0</v>
      </c>
      <c r="BD371" s="25">
        <v>0</v>
      </c>
      <c r="BE371" s="25">
        <v>0</v>
      </c>
      <c r="BF371" s="25">
        <v>0</v>
      </c>
      <c r="BG371" s="25">
        <v>0</v>
      </c>
      <c r="BH371" s="25">
        <v>30</v>
      </c>
      <c r="BI371" s="20">
        <v>30</v>
      </c>
      <c r="BJ371" s="21">
        <v>0</v>
      </c>
      <c r="BK371" s="21">
        <v>0</v>
      </c>
      <c r="BL371" s="22">
        <v>0</v>
      </c>
    </row>
    <row r="372" spans="1:64" ht="15.75" x14ac:dyDescent="0.25">
      <c r="A372" s="16" t="s">
        <v>455</v>
      </c>
      <c r="B372" s="17" t="s">
        <v>456</v>
      </c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8"/>
      <c r="R372" s="17"/>
      <c r="S372" s="17"/>
      <c r="T372" s="19">
        <v>2902.4319999999998</v>
      </c>
      <c r="U372" s="19">
        <v>0</v>
      </c>
      <c r="V372" s="19">
        <v>0</v>
      </c>
      <c r="W372" s="19">
        <v>2902.4319999999998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25">
        <v>2902.4319999999998</v>
      </c>
      <c r="AE372" s="25">
        <v>0</v>
      </c>
      <c r="AF372" s="25">
        <v>0</v>
      </c>
      <c r="AG372" s="25">
        <v>2902.4319999999998</v>
      </c>
      <c r="AH372" s="25">
        <v>0</v>
      </c>
      <c r="AI372" s="25">
        <v>2902.6179999999999</v>
      </c>
      <c r="AJ372" s="25">
        <v>0</v>
      </c>
      <c r="AK372" s="25">
        <v>0</v>
      </c>
      <c r="AL372" s="25">
        <v>2902.6179999999999</v>
      </c>
      <c r="AM372" s="25">
        <v>0</v>
      </c>
      <c r="AN372" s="25">
        <v>0</v>
      </c>
      <c r="AO372" s="25">
        <v>0</v>
      </c>
      <c r="AP372" s="25">
        <v>0</v>
      </c>
      <c r="AQ372" s="25">
        <v>0</v>
      </c>
      <c r="AR372" s="25">
        <v>0</v>
      </c>
      <c r="AS372" s="25">
        <v>2902.6179999999999</v>
      </c>
      <c r="AT372" s="25">
        <v>0</v>
      </c>
      <c r="AU372" s="25">
        <v>0</v>
      </c>
      <c r="AV372" s="25">
        <v>2902.6179999999999</v>
      </c>
      <c r="AW372" s="25">
        <v>0</v>
      </c>
      <c r="AX372" s="25">
        <v>2902.6179999999999</v>
      </c>
      <c r="AY372" s="25">
        <v>0</v>
      </c>
      <c r="AZ372" s="25">
        <v>0</v>
      </c>
      <c r="BA372" s="25">
        <v>2902.6179999999999</v>
      </c>
      <c r="BB372" s="25">
        <v>0</v>
      </c>
      <c r="BC372" s="25">
        <v>0</v>
      </c>
      <c r="BD372" s="25">
        <v>0</v>
      </c>
      <c r="BE372" s="25">
        <v>0</v>
      </c>
      <c r="BF372" s="25">
        <v>0</v>
      </c>
      <c r="BG372" s="25">
        <v>0</v>
      </c>
      <c r="BH372" s="25">
        <v>2902.6179999999999</v>
      </c>
      <c r="BI372" s="20">
        <v>0</v>
      </c>
      <c r="BJ372" s="21">
        <v>0</v>
      </c>
      <c r="BK372" s="21">
        <v>2902.6179999999999</v>
      </c>
      <c r="BL372" s="22">
        <v>0</v>
      </c>
    </row>
    <row r="373" spans="1:64" ht="47.25" x14ac:dyDescent="0.25">
      <c r="A373" s="16" t="s">
        <v>90</v>
      </c>
      <c r="B373" s="17" t="s">
        <v>456</v>
      </c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8" t="s">
        <v>91</v>
      </c>
      <c r="R373" s="17"/>
      <c r="S373" s="17"/>
      <c r="T373" s="19">
        <v>2902.4319999999998</v>
      </c>
      <c r="U373" s="19">
        <v>0</v>
      </c>
      <c r="V373" s="19">
        <v>0</v>
      </c>
      <c r="W373" s="19">
        <v>2902.4319999999998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25">
        <v>2902.4319999999998</v>
      </c>
      <c r="AE373" s="25">
        <v>0</v>
      </c>
      <c r="AF373" s="25">
        <v>0</v>
      </c>
      <c r="AG373" s="25">
        <v>2902.4319999999998</v>
      </c>
      <c r="AH373" s="25">
        <v>0</v>
      </c>
      <c r="AI373" s="25">
        <v>2902.6179999999999</v>
      </c>
      <c r="AJ373" s="25">
        <v>0</v>
      </c>
      <c r="AK373" s="25">
        <v>0</v>
      </c>
      <c r="AL373" s="25">
        <v>2902.6179999999999</v>
      </c>
      <c r="AM373" s="25">
        <v>0</v>
      </c>
      <c r="AN373" s="25">
        <v>0</v>
      </c>
      <c r="AO373" s="25">
        <v>0</v>
      </c>
      <c r="AP373" s="25">
        <v>0</v>
      </c>
      <c r="AQ373" s="25">
        <v>0</v>
      </c>
      <c r="AR373" s="25">
        <v>0</v>
      </c>
      <c r="AS373" s="25">
        <v>2902.6179999999999</v>
      </c>
      <c r="AT373" s="25">
        <v>0</v>
      </c>
      <c r="AU373" s="25">
        <v>0</v>
      </c>
      <c r="AV373" s="25">
        <v>2902.6179999999999</v>
      </c>
      <c r="AW373" s="25">
        <v>0</v>
      </c>
      <c r="AX373" s="25">
        <v>2902.6179999999999</v>
      </c>
      <c r="AY373" s="25">
        <v>0</v>
      </c>
      <c r="AZ373" s="25">
        <v>0</v>
      </c>
      <c r="BA373" s="25">
        <v>2902.6179999999999</v>
      </c>
      <c r="BB373" s="25">
        <v>0</v>
      </c>
      <c r="BC373" s="25">
        <v>0</v>
      </c>
      <c r="BD373" s="25">
        <v>0</v>
      </c>
      <c r="BE373" s="25">
        <v>0</v>
      </c>
      <c r="BF373" s="25">
        <v>0</v>
      </c>
      <c r="BG373" s="25">
        <v>0</v>
      </c>
      <c r="BH373" s="25">
        <v>2902.6179999999999</v>
      </c>
      <c r="BI373" s="20">
        <v>0</v>
      </c>
      <c r="BJ373" s="21">
        <v>0</v>
      </c>
      <c r="BK373" s="21">
        <v>2902.6179999999999</v>
      </c>
      <c r="BL373" s="22">
        <v>0</v>
      </c>
    </row>
    <row r="374" spans="1:64" ht="15.75" x14ac:dyDescent="0.25">
      <c r="A374" s="16" t="s">
        <v>457</v>
      </c>
      <c r="B374" s="17" t="s">
        <v>458</v>
      </c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8"/>
      <c r="R374" s="17"/>
      <c r="S374" s="17"/>
      <c r="T374" s="19">
        <v>240</v>
      </c>
      <c r="U374" s="19">
        <v>0</v>
      </c>
      <c r="V374" s="19">
        <v>0</v>
      </c>
      <c r="W374" s="19">
        <v>240</v>
      </c>
      <c r="X374" s="19">
        <v>0</v>
      </c>
      <c r="Y374" s="19">
        <v>25</v>
      </c>
      <c r="Z374" s="19">
        <v>0</v>
      </c>
      <c r="AA374" s="19">
        <v>0</v>
      </c>
      <c r="AB374" s="19">
        <v>25</v>
      </c>
      <c r="AC374" s="19">
        <v>0</v>
      </c>
      <c r="AD374" s="25">
        <v>265</v>
      </c>
      <c r="AE374" s="25">
        <v>0</v>
      </c>
      <c r="AF374" s="25">
        <v>0</v>
      </c>
      <c r="AG374" s="25">
        <v>265</v>
      </c>
      <c r="AH374" s="25">
        <v>0</v>
      </c>
      <c r="AI374" s="25">
        <v>0</v>
      </c>
      <c r="AJ374" s="25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>
        <v>0</v>
      </c>
      <c r="AQ374" s="25">
        <v>0</v>
      </c>
      <c r="AR374" s="25">
        <v>0</v>
      </c>
      <c r="AS374" s="25">
        <v>0</v>
      </c>
      <c r="AT374" s="25">
        <v>0</v>
      </c>
      <c r="AU374" s="25">
        <v>0</v>
      </c>
      <c r="AV374" s="25">
        <v>0</v>
      </c>
      <c r="AW374" s="25">
        <v>0</v>
      </c>
      <c r="AX374" s="25">
        <v>0</v>
      </c>
      <c r="AY374" s="25">
        <v>0</v>
      </c>
      <c r="AZ374" s="25">
        <v>0</v>
      </c>
      <c r="BA374" s="25">
        <v>0</v>
      </c>
      <c r="BB374" s="25">
        <v>0</v>
      </c>
      <c r="BC374" s="25">
        <v>0</v>
      </c>
      <c r="BD374" s="25">
        <v>0</v>
      </c>
      <c r="BE374" s="25">
        <v>0</v>
      </c>
      <c r="BF374" s="25">
        <v>0</v>
      </c>
      <c r="BG374" s="25">
        <v>0</v>
      </c>
      <c r="BH374" s="25">
        <v>0</v>
      </c>
      <c r="BI374" s="20">
        <v>0</v>
      </c>
      <c r="BJ374" s="21">
        <v>0</v>
      </c>
      <c r="BK374" s="21">
        <v>0</v>
      </c>
      <c r="BL374" s="22">
        <v>0</v>
      </c>
    </row>
    <row r="375" spans="1:64" ht="15.75" x14ac:dyDescent="0.25">
      <c r="A375" s="16" t="s">
        <v>64</v>
      </c>
      <c r="B375" s="17" t="s">
        <v>458</v>
      </c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8" t="s">
        <v>65</v>
      </c>
      <c r="R375" s="17"/>
      <c r="S375" s="17"/>
      <c r="T375" s="19">
        <v>240</v>
      </c>
      <c r="U375" s="19">
        <v>0</v>
      </c>
      <c r="V375" s="19">
        <v>0</v>
      </c>
      <c r="W375" s="19">
        <v>240</v>
      </c>
      <c r="X375" s="19">
        <v>0</v>
      </c>
      <c r="Y375" s="19">
        <v>25</v>
      </c>
      <c r="Z375" s="19">
        <v>0</v>
      </c>
      <c r="AA375" s="19">
        <v>0</v>
      </c>
      <c r="AB375" s="19">
        <v>25</v>
      </c>
      <c r="AC375" s="19">
        <v>0</v>
      </c>
      <c r="AD375" s="25">
        <v>265</v>
      </c>
      <c r="AE375" s="25">
        <v>0</v>
      </c>
      <c r="AF375" s="25">
        <v>0</v>
      </c>
      <c r="AG375" s="25">
        <v>265</v>
      </c>
      <c r="AH375" s="25">
        <v>0</v>
      </c>
      <c r="AI375" s="25">
        <v>0</v>
      </c>
      <c r="AJ375" s="25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>
        <v>0</v>
      </c>
      <c r="AQ375" s="25">
        <v>0</v>
      </c>
      <c r="AR375" s="25">
        <v>0</v>
      </c>
      <c r="AS375" s="25">
        <v>0</v>
      </c>
      <c r="AT375" s="25">
        <v>0</v>
      </c>
      <c r="AU375" s="25">
        <v>0</v>
      </c>
      <c r="AV375" s="25">
        <v>0</v>
      </c>
      <c r="AW375" s="25">
        <v>0</v>
      </c>
      <c r="AX375" s="25">
        <v>0</v>
      </c>
      <c r="AY375" s="25">
        <v>0</v>
      </c>
      <c r="AZ375" s="25">
        <v>0</v>
      </c>
      <c r="BA375" s="25">
        <v>0</v>
      </c>
      <c r="BB375" s="25">
        <v>0</v>
      </c>
      <c r="BC375" s="25">
        <v>0</v>
      </c>
      <c r="BD375" s="25">
        <v>0</v>
      </c>
      <c r="BE375" s="25">
        <v>0</v>
      </c>
      <c r="BF375" s="25">
        <v>0</v>
      </c>
      <c r="BG375" s="25">
        <v>0</v>
      </c>
      <c r="BH375" s="25">
        <v>0</v>
      </c>
      <c r="BI375" s="20">
        <v>0</v>
      </c>
      <c r="BJ375" s="21">
        <v>0</v>
      </c>
      <c r="BK375" s="21">
        <v>0</v>
      </c>
      <c r="BL375" s="22">
        <v>0</v>
      </c>
    </row>
    <row r="376" spans="1:64" ht="15.75" x14ac:dyDescent="0.25">
      <c r="A376" s="16" t="s">
        <v>459</v>
      </c>
      <c r="B376" s="17" t="s">
        <v>460</v>
      </c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8"/>
      <c r="R376" s="17"/>
      <c r="S376" s="17"/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720</v>
      </c>
      <c r="AJ376" s="25">
        <v>0</v>
      </c>
      <c r="AK376" s="25">
        <v>0</v>
      </c>
      <c r="AL376" s="25">
        <v>720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  <c r="AS376" s="25">
        <v>720</v>
      </c>
      <c r="AT376" s="25">
        <v>0</v>
      </c>
      <c r="AU376" s="25">
        <v>0</v>
      </c>
      <c r="AV376" s="25">
        <v>720</v>
      </c>
      <c r="AW376" s="25">
        <v>0</v>
      </c>
      <c r="AX376" s="25">
        <v>720</v>
      </c>
      <c r="AY376" s="25">
        <v>0</v>
      </c>
      <c r="AZ376" s="25">
        <v>0</v>
      </c>
      <c r="BA376" s="25">
        <v>720</v>
      </c>
      <c r="BB376" s="25">
        <v>0</v>
      </c>
      <c r="BC376" s="25">
        <v>0</v>
      </c>
      <c r="BD376" s="25">
        <v>0</v>
      </c>
      <c r="BE376" s="25">
        <v>0</v>
      </c>
      <c r="BF376" s="25">
        <v>0</v>
      </c>
      <c r="BG376" s="25">
        <v>0</v>
      </c>
      <c r="BH376" s="25">
        <v>720</v>
      </c>
      <c r="BI376" s="20">
        <v>0</v>
      </c>
      <c r="BJ376" s="21">
        <v>0</v>
      </c>
      <c r="BK376" s="21">
        <v>720</v>
      </c>
      <c r="BL376" s="22">
        <v>0</v>
      </c>
    </row>
    <row r="377" spans="1:64" ht="47.25" x14ac:dyDescent="0.25">
      <c r="A377" s="16" t="s">
        <v>90</v>
      </c>
      <c r="B377" s="17" t="s">
        <v>460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8" t="s">
        <v>91</v>
      </c>
      <c r="R377" s="17"/>
      <c r="S377" s="17"/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25">
        <v>0</v>
      </c>
      <c r="AE377" s="25">
        <v>0</v>
      </c>
      <c r="AF377" s="25">
        <v>0</v>
      </c>
      <c r="AG377" s="25">
        <v>0</v>
      </c>
      <c r="AH377" s="25">
        <v>0</v>
      </c>
      <c r="AI377" s="25">
        <v>720</v>
      </c>
      <c r="AJ377" s="25">
        <v>0</v>
      </c>
      <c r="AK377" s="25">
        <v>0</v>
      </c>
      <c r="AL377" s="25">
        <v>720</v>
      </c>
      <c r="AM377" s="25">
        <v>0</v>
      </c>
      <c r="AN377" s="25">
        <v>0</v>
      </c>
      <c r="AO377" s="25">
        <v>0</v>
      </c>
      <c r="AP377" s="25">
        <v>0</v>
      </c>
      <c r="AQ377" s="25">
        <v>0</v>
      </c>
      <c r="AR377" s="25">
        <v>0</v>
      </c>
      <c r="AS377" s="25">
        <v>720</v>
      </c>
      <c r="AT377" s="25">
        <v>0</v>
      </c>
      <c r="AU377" s="25">
        <v>0</v>
      </c>
      <c r="AV377" s="25">
        <v>720</v>
      </c>
      <c r="AW377" s="25">
        <v>0</v>
      </c>
      <c r="AX377" s="25">
        <v>720</v>
      </c>
      <c r="AY377" s="25">
        <v>0</v>
      </c>
      <c r="AZ377" s="25">
        <v>0</v>
      </c>
      <c r="BA377" s="25">
        <v>720</v>
      </c>
      <c r="BB377" s="25">
        <v>0</v>
      </c>
      <c r="BC377" s="25">
        <v>0</v>
      </c>
      <c r="BD377" s="25">
        <v>0</v>
      </c>
      <c r="BE377" s="25">
        <v>0</v>
      </c>
      <c r="BF377" s="25">
        <v>0</v>
      </c>
      <c r="BG377" s="25">
        <v>0</v>
      </c>
      <c r="BH377" s="25">
        <v>720</v>
      </c>
      <c r="BI377" s="20">
        <v>0</v>
      </c>
      <c r="BJ377" s="21">
        <v>0</v>
      </c>
      <c r="BK377" s="21">
        <v>720</v>
      </c>
      <c r="BL377" s="22">
        <v>0</v>
      </c>
    </row>
    <row r="378" spans="1:64" ht="15.75" x14ac:dyDescent="0.25">
      <c r="A378" s="16" t="s">
        <v>461</v>
      </c>
      <c r="B378" s="17" t="s">
        <v>462</v>
      </c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8"/>
      <c r="R378" s="17"/>
      <c r="S378" s="17"/>
      <c r="T378" s="19">
        <v>57757.639000000003</v>
      </c>
      <c r="U378" s="19">
        <v>0</v>
      </c>
      <c r="V378" s="19">
        <v>0</v>
      </c>
      <c r="W378" s="19">
        <v>57757.639000000003</v>
      </c>
      <c r="X378" s="19">
        <v>0</v>
      </c>
      <c r="Y378" s="19">
        <v>-194.95287999999999</v>
      </c>
      <c r="Z378" s="19">
        <v>0</v>
      </c>
      <c r="AA378" s="19">
        <v>0</v>
      </c>
      <c r="AB378" s="19">
        <v>-194.95287999999999</v>
      </c>
      <c r="AC378" s="19">
        <v>0</v>
      </c>
      <c r="AD378" s="25">
        <v>57562.686119999998</v>
      </c>
      <c r="AE378" s="25">
        <v>0</v>
      </c>
      <c r="AF378" s="25">
        <v>0</v>
      </c>
      <c r="AG378" s="25">
        <v>57562.686119999998</v>
      </c>
      <c r="AH378" s="25">
        <v>0</v>
      </c>
      <c r="AI378" s="25">
        <v>57837.050999999999</v>
      </c>
      <c r="AJ378" s="25">
        <v>0</v>
      </c>
      <c r="AK378" s="25">
        <v>0</v>
      </c>
      <c r="AL378" s="25">
        <v>57837.050999999999</v>
      </c>
      <c r="AM378" s="25">
        <v>0</v>
      </c>
      <c r="AN378" s="25">
        <v>0</v>
      </c>
      <c r="AO378" s="25">
        <v>0</v>
      </c>
      <c r="AP378" s="25">
        <v>0</v>
      </c>
      <c r="AQ378" s="25">
        <v>0</v>
      </c>
      <c r="AR378" s="25">
        <v>0</v>
      </c>
      <c r="AS378" s="25">
        <v>57837.050999999999</v>
      </c>
      <c r="AT378" s="25">
        <v>0</v>
      </c>
      <c r="AU378" s="25">
        <v>0</v>
      </c>
      <c r="AV378" s="25">
        <v>57837.050999999999</v>
      </c>
      <c r="AW378" s="25">
        <v>0</v>
      </c>
      <c r="AX378" s="25">
        <v>57837.050999999999</v>
      </c>
      <c r="AY378" s="25">
        <v>0</v>
      </c>
      <c r="AZ378" s="25">
        <v>0</v>
      </c>
      <c r="BA378" s="25">
        <v>57837.050999999999</v>
      </c>
      <c r="BB378" s="25">
        <v>0</v>
      </c>
      <c r="BC378" s="25">
        <v>0</v>
      </c>
      <c r="BD378" s="25">
        <v>0</v>
      </c>
      <c r="BE378" s="25">
        <v>0</v>
      </c>
      <c r="BF378" s="25">
        <v>0</v>
      </c>
      <c r="BG378" s="25">
        <v>0</v>
      </c>
      <c r="BH378" s="25">
        <v>57837.050999999999</v>
      </c>
      <c r="BI378" s="20">
        <v>0</v>
      </c>
      <c r="BJ378" s="21">
        <v>0</v>
      </c>
      <c r="BK378" s="21">
        <v>57837.050999999999</v>
      </c>
      <c r="BL378" s="22">
        <v>0</v>
      </c>
    </row>
    <row r="379" spans="1:64" ht="47.25" x14ac:dyDescent="0.25">
      <c r="A379" s="16" t="s">
        <v>90</v>
      </c>
      <c r="B379" s="17" t="s">
        <v>462</v>
      </c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8" t="s">
        <v>91</v>
      </c>
      <c r="R379" s="17"/>
      <c r="S379" s="17"/>
      <c r="T379" s="19">
        <v>51276.237000000001</v>
      </c>
      <c r="U379" s="19">
        <v>0</v>
      </c>
      <c r="V379" s="19">
        <v>0</v>
      </c>
      <c r="W379" s="19">
        <v>51276.237000000001</v>
      </c>
      <c r="X379" s="19">
        <v>0</v>
      </c>
      <c r="Y379" s="19">
        <v>-371.21469000000002</v>
      </c>
      <c r="Z379" s="19">
        <v>0</v>
      </c>
      <c r="AA379" s="19">
        <v>0</v>
      </c>
      <c r="AB379" s="19">
        <v>-371.21469000000002</v>
      </c>
      <c r="AC379" s="19">
        <v>0</v>
      </c>
      <c r="AD379" s="25">
        <v>50905.02231</v>
      </c>
      <c r="AE379" s="25">
        <v>0</v>
      </c>
      <c r="AF379" s="25">
        <v>0</v>
      </c>
      <c r="AG379" s="25">
        <v>50905.02231</v>
      </c>
      <c r="AH379" s="25">
        <v>0</v>
      </c>
      <c r="AI379" s="25">
        <v>51297.648999999998</v>
      </c>
      <c r="AJ379" s="25">
        <v>0</v>
      </c>
      <c r="AK379" s="25">
        <v>0</v>
      </c>
      <c r="AL379" s="25">
        <v>51297.648999999998</v>
      </c>
      <c r="AM379" s="25">
        <v>0</v>
      </c>
      <c r="AN379" s="25">
        <v>0</v>
      </c>
      <c r="AO379" s="25">
        <v>0</v>
      </c>
      <c r="AP379" s="25">
        <v>0</v>
      </c>
      <c r="AQ379" s="25">
        <v>0</v>
      </c>
      <c r="AR379" s="25">
        <v>0</v>
      </c>
      <c r="AS379" s="25">
        <v>51297.648999999998</v>
      </c>
      <c r="AT379" s="25">
        <v>0</v>
      </c>
      <c r="AU379" s="25">
        <v>0</v>
      </c>
      <c r="AV379" s="25">
        <v>51297.648999999998</v>
      </c>
      <c r="AW379" s="25">
        <v>0</v>
      </c>
      <c r="AX379" s="25">
        <v>51297.648999999998</v>
      </c>
      <c r="AY379" s="25">
        <v>0</v>
      </c>
      <c r="AZ379" s="25">
        <v>0</v>
      </c>
      <c r="BA379" s="25">
        <v>51297.648999999998</v>
      </c>
      <c r="BB379" s="25">
        <v>0</v>
      </c>
      <c r="BC379" s="25">
        <v>0</v>
      </c>
      <c r="BD379" s="25">
        <v>0</v>
      </c>
      <c r="BE379" s="25">
        <v>0</v>
      </c>
      <c r="BF379" s="25">
        <v>0</v>
      </c>
      <c r="BG379" s="25">
        <v>0</v>
      </c>
      <c r="BH379" s="25">
        <v>51297.648999999998</v>
      </c>
      <c r="BI379" s="20">
        <v>0</v>
      </c>
      <c r="BJ379" s="21">
        <v>0</v>
      </c>
      <c r="BK379" s="21">
        <v>51297.648999999998</v>
      </c>
      <c r="BL379" s="22">
        <v>0</v>
      </c>
    </row>
    <row r="380" spans="1:64" ht="31.5" x14ac:dyDescent="0.25">
      <c r="A380" s="16" t="s">
        <v>42</v>
      </c>
      <c r="B380" s="17" t="s">
        <v>462</v>
      </c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8" t="s">
        <v>43</v>
      </c>
      <c r="R380" s="17"/>
      <c r="S380" s="17"/>
      <c r="T380" s="19">
        <v>6273.384</v>
      </c>
      <c r="U380" s="19">
        <v>0</v>
      </c>
      <c r="V380" s="19">
        <v>0</v>
      </c>
      <c r="W380" s="19">
        <v>6273.384</v>
      </c>
      <c r="X380" s="19">
        <v>0</v>
      </c>
      <c r="Y380" s="19">
        <v>70</v>
      </c>
      <c r="Z380" s="19">
        <v>0</v>
      </c>
      <c r="AA380" s="19">
        <v>0</v>
      </c>
      <c r="AB380" s="19">
        <v>70</v>
      </c>
      <c r="AC380" s="19">
        <v>0</v>
      </c>
      <c r="AD380" s="25">
        <v>6343.384</v>
      </c>
      <c r="AE380" s="25">
        <v>0</v>
      </c>
      <c r="AF380" s="25">
        <v>0</v>
      </c>
      <c r="AG380" s="25">
        <v>6343.384</v>
      </c>
      <c r="AH380" s="25">
        <v>0</v>
      </c>
      <c r="AI380" s="25">
        <v>6331.384</v>
      </c>
      <c r="AJ380" s="25">
        <v>0</v>
      </c>
      <c r="AK380" s="25">
        <v>0</v>
      </c>
      <c r="AL380" s="25">
        <v>6331.384</v>
      </c>
      <c r="AM380" s="25">
        <v>0</v>
      </c>
      <c r="AN380" s="25">
        <v>0</v>
      </c>
      <c r="AO380" s="25">
        <v>0</v>
      </c>
      <c r="AP380" s="25">
        <v>0</v>
      </c>
      <c r="AQ380" s="25">
        <v>0</v>
      </c>
      <c r="AR380" s="25">
        <v>0</v>
      </c>
      <c r="AS380" s="25">
        <v>6331.384</v>
      </c>
      <c r="AT380" s="25">
        <v>0</v>
      </c>
      <c r="AU380" s="25">
        <v>0</v>
      </c>
      <c r="AV380" s="25">
        <v>6331.384</v>
      </c>
      <c r="AW380" s="25">
        <v>0</v>
      </c>
      <c r="AX380" s="25">
        <v>6331.384</v>
      </c>
      <c r="AY380" s="25">
        <v>0</v>
      </c>
      <c r="AZ380" s="25">
        <v>0</v>
      </c>
      <c r="BA380" s="25">
        <v>6331.384</v>
      </c>
      <c r="BB380" s="25">
        <v>0</v>
      </c>
      <c r="BC380" s="25">
        <v>0</v>
      </c>
      <c r="BD380" s="25">
        <v>0</v>
      </c>
      <c r="BE380" s="25">
        <v>0</v>
      </c>
      <c r="BF380" s="25">
        <v>0</v>
      </c>
      <c r="BG380" s="25">
        <v>0</v>
      </c>
      <c r="BH380" s="25">
        <v>6331.384</v>
      </c>
      <c r="BI380" s="20">
        <v>0</v>
      </c>
      <c r="BJ380" s="21">
        <v>0</v>
      </c>
      <c r="BK380" s="21">
        <v>6331.384</v>
      </c>
      <c r="BL380" s="22">
        <v>0</v>
      </c>
    </row>
    <row r="381" spans="1:64" ht="15.75" x14ac:dyDescent="0.25">
      <c r="A381" s="16" t="s">
        <v>64</v>
      </c>
      <c r="B381" s="17" t="s">
        <v>462</v>
      </c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8" t="s">
        <v>65</v>
      </c>
      <c r="R381" s="17"/>
      <c r="S381" s="17"/>
      <c r="T381" s="19">
        <v>208.018</v>
      </c>
      <c r="U381" s="19">
        <v>0</v>
      </c>
      <c r="V381" s="19">
        <v>0</v>
      </c>
      <c r="W381" s="19">
        <v>208.018</v>
      </c>
      <c r="X381" s="19">
        <v>0</v>
      </c>
      <c r="Y381" s="19">
        <v>106.26181</v>
      </c>
      <c r="Z381" s="19">
        <v>0</v>
      </c>
      <c r="AA381" s="19">
        <v>0</v>
      </c>
      <c r="AB381" s="19">
        <v>106.26181</v>
      </c>
      <c r="AC381" s="19">
        <v>0</v>
      </c>
      <c r="AD381" s="25">
        <v>314.27981</v>
      </c>
      <c r="AE381" s="25">
        <v>0</v>
      </c>
      <c r="AF381" s="25">
        <v>0</v>
      </c>
      <c r="AG381" s="25">
        <v>314.27981</v>
      </c>
      <c r="AH381" s="25">
        <v>0</v>
      </c>
      <c r="AI381" s="25">
        <v>208.018</v>
      </c>
      <c r="AJ381" s="25">
        <v>0</v>
      </c>
      <c r="AK381" s="25">
        <v>0</v>
      </c>
      <c r="AL381" s="25">
        <v>208.018</v>
      </c>
      <c r="AM381" s="25">
        <v>0</v>
      </c>
      <c r="AN381" s="25">
        <v>0</v>
      </c>
      <c r="AO381" s="25">
        <v>0</v>
      </c>
      <c r="AP381" s="25">
        <v>0</v>
      </c>
      <c r="AQ381" s="25">
        <v>0</v>
      </c>
      <c r="AR381" s="25">
        <v>0</v>
      </c>
      <c r="AS381" s="25">
        <v>208.018</v>
      </c>
      <c r="AT381" s="25">
        <v>0</v>
      </c>
      <c r="AU381" s="25">
        <v>0</v>
      </c>
      <c r="AV381" s="25">
        <v>208.018</v>
      </c>
      <c r="AW381" s="25">
        <v>0</v>
      </c>
      <c r="AX381" s="25">
        <v>208.018</v>
      </c>
      <c r="AY381" s="25">
        <v>0</v>
      </c>
      <c r="AZ381" s="25">
        <v>0</v>
      </c>
      <c r="BA381" s="25">
        <v>208.018</v>
      </c>
      <c r="BB381" s="25">
        <v>0</v>
      </c>
      <c r="BC381" s="25">
        <v>0</v>
      </c>
      <c r="BD381" s="25">
        <v>0</v>
      </c>
      <c r="BE381" s="25">
        <v>0</v>
      </c>
      <c r="BF381" s="25">
        <v>0</v>
      </c>
      <c r="BG381" s="25">
        <v>0</v>
      </c>
      <c r="BH381" s="25">
        <v>208.018</v>
      </c>
      <c r="BI381" s="20">
        <v>0</v>
      </c>
      <c r="BJ381" s="21">
        <v>0</v>
      </c>
      <c r="BK381" s="21">
        <v>208.018</v>
      </c>
      <c r="BL381" s="22">
        <v>0</v>
      </c>
    </row>
    <row r="382" spans="1:64" ht="15.75" x14ac:dyDescent="0.25">
      <c r="A382" s="16" t="s">
        <v>463</v>
      </c>
      <c r="B382" s="17" t="s">
        <v>464</v>
      </c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8"/>
      <c r="R382" s="17"/>
      <c r="S382" s="17"/>
      <c r="T382" s="19">
        <v>1045.201</v>
      </c>
      <c r="U382" s="19">
        <v>0</v>
      </c>
      <c r="V382" s="19">
        <v>0</v>
      </c>
      <c r="W382" s="19">
        <v>1045.201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25">
        <v>1045.201</v>
      </c>
      <c r="AE382" s="25">
        <v>0</v>
      </c>
      <c r="AF382" s="25">
        <v>0</v>
      </c>
      <c r="AG382" s="25">
        <v>1045.201</v>
      </c>
      <c r="AH382" s="25">
        <v>0</v>
      </c>
      <c r="AI382" s="25">
        <v>1045.4280000000001</v>
      </c>
      <c r="AJ382" s="25">
        <v>0</v>
      </c>
      <c r="AK382" s="25">
        <v>0</v>
      </c>
      <c r="AL382" s="25">
        <v>1045.4280000000001</v>
      </c>
      <c r="AM382" s="25">
        <v>0</v>
      </c>
      <c r="AN382" s="25">
        <v>0</v>
      </c>
      <c r="AO382" s="25">
        <v>0</v>
      </c>
      <c r="AP382" s="25">
        <v>0</v>
      </c>
      <c r="AQ382" s="25">
        <v>0</v>
      </c>
      <c r="AR382" s="25">
        <v>0</v>
      </c>
      <c r="AS382" s="25">
        <v>1045.4280000000001</v>
      </c>
      <c r="AT382" s="25">
        <v>0</v>
      </c>
      <c r="AU382" s="25">
        <v>0</v>
      </c>
      <c r="AV382" s="25">
        <v>1045.4280000000001</v>
      </c>
      <c r="AW382" s="25">
        <v>0</v>
      </c>
      <c r="AX382" s="25">
        <v>1045.4280000000001</v>
      </c>
      <c r="AY382" s="25">
        <v>0</v>
      </c>
      <c r="AZ382" s="25">
        <v>0</v>
      </c>
      <c r="BA382" s="25">
        <v>1045.4280000000001</v>
      </c>
      <c r="BB382" s="25">
        <v>0</v>
      </c>
      <c r="BC382" s="25">
        <v>0</v>
      </c>
      <c r="BD382" s="25">
        <v>0</v>
      </c>
      <c r="BE382" s="25">
        <v>0</v>
      </c>
      <c r="BF382" s="25">
        <v>0</v>
      </c>
      <c r="BG382" s="25">
        <v>0</v>
      </c>
      <c r="BH382" s="25">
        <v>1045.4280000000001</v>
      </c>
      <c r="BI382" s="20">
        <v>0</v>
      </c>
      <c r="BJ382" s="21">
        <v>0</v>
      </c>
      <c r="BK382" s="21">
        <v>1045.4280000000001</v>
      </c>
      <c r="BL382" s="22">
        <v>0</v>
      </c>
    </row>
    <row r="383" spans="1:64" ht="47.25" x14ac:dyDescent="0.25">
      <c r="A383" s="16" t="s">
        <v>90</v>
      </c>
      <c r="B383" s="17" t="s">
        <v>464</v>
      </c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8" t="s">
        <v>91</v>
      </c>
      <c r="R383" s="17"/>
      <c r="S383" s="17"/>
      <c r="T383" s="19">
        <v>1045.201</v>
      </c>
      <c r="U383" s="19">
        <v>0</v>
      </c>
      <c r="V383" s="19">
        <v>0</v>
      </c>
      <c r="W383" s="19">
        <v>1045.201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25">
        <v>1045.201</v>
      </c>
      <c r="AE383" s="25">
        <v>0</v>
      </c>
      <c r="AF383" s="25">
        <v>0</v>
      </c>
      <c r="AG383" s="25">
        <v>1045.201</v>
      </c>
      <c r="AH383" s="25">
        <v>0</v>
      </c>
      <c r="AI383" s="25">
        <v>1045.4280000000001</v>
      </c>
      <c r="AJ383" s="25">
        <v>0</v>
      </c>
      <c r="AK383" s="25">
        <v>0</v>
      </c>
      <c r="AL383" s="25">
        <v>1045.4280000000001</v>
      </c>
      <c r="AM383" s="25">
        <v>0</v>
      </c>
      <c r="AN383" s="25">
        <v>0</v>
      </c>
      <c r="AO383" s="25">
        <v>0</v>
      </c>
      <c r="AP383" s="25">
        <v>0</v>
      </c>
      <c r="AQ383" s="25">
        <v>0</v>
      </c>
      <c r="AR383" s="25">
        <v>0</v>
      </c>
      <c r="AS383" s="25">
        <v>1045.4280000000001</v>
      </c>
      <c r="AT383" s="25">
        <v>0</v>
      </c>
      <c r="AU383" s="25">
        <v>0</v>
      </c>
      <c r="AV383" s="25">
        <v>1045.4280000000001</v>
      </c>
      <c r="AW383" s="25">
        <v>0</v>
      </c>
      <c r="AX383" s="25">
        <v>1045.4280000000001</v>
      </c>
      <c r="AY383" s="25">
        <v>0</v>
      </c>
      <c r="AZ383" s="25">
        <v>0</v>
      </c>
      <c r="BA383" s="25">
        <v>1045.4280000000001</v>
      </c>
      <c r="BB383" s="25">
        <v>0</v>
      </c>
      <c r="BC383" s="25">
        <v>0</v>
      </c>
      <c r="BD383" s="25">
        <v>0</v>
      </c>
      <c r="BE383" s="25">
        <v>0</v>
      </c>
      <c r="BF383" s="25">
        <v>0</v>
      </c>
      <c r="BG383" s="25">
        <v>0</v>
      </c>
      <c r="BH383" s="25">
        <v>1045.4280000000001</v>
      </c>
      <c r="BI383" s="20">
        <v>0</v>
      </c>
      <c r="BJ383" s="21">
        <v>0</v>
      </c>
      <c r="BK383" s="21">
        <v>1045.4280000000001</v>
      </c>
      <c r="BL383" s="22">
        <v>0</v>
      </c>
    </row>
    <row r="384" spans="1:64" ht="15.75" x14ac:dyDescent="0.25">
      <c r="A384" s="16" t="s">
        <v>465</v>
      </c>
      <c r="B384" s="17" t="s">
        <v>466</v>
      </c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8"/>
      <c r="R384" s="17"/>
      <c r="S384" s="17"/>
      <c r="T384" s="19">
        <v>29261.674340000001</v>
      </c>
      <c r="U384" s="19">
        <v>0</v>
      </c>
      <c r="V384" s="19">
        <v>10779.047</v>
      </c>
      <c r="W384" s="19">
        <v>18482.627339999999</v>
      </c>
      <c r="X384" s="19">
        <v>0</v>
      </c>
      <c r="Y384" s="19">
        <v>-86.882890000000003</v>
      </c>
      <c r="Z384" s="19">
        <v>0</v>
      </c>
      <c r="AA384" s="19">
        <v>0</v>
      </c>
      <c r="AB384" s="19">
        <v>-86.882890000000003</v>
      </c>
      <c r="AC384" s="19">
        <v>0</v>
      </c>
      <c r="AD384" s="25">
        <v>29174.791450000001</v>
      </c>
      <c r="AE384" s="25">
        <v>0</v>
      </c>
      <c r="AF384" s="25">
        <v>10779.047</v>
      </c>
      <c r="AG384" s="25">
        <v>18395.744449999998</v>
      </c>
      <c r="AH384" s="25">
        <v>0</v>
      </c>
      <c r="AI384" s="25">
        <v>22492.032620000002</v>
      </c>
      <c r="AJ384" s="25">
        <v>0</v>
      </c>
      <c r="AK384" s="25">
        <v>5123.3940000000002</v>
      </c>
      <c r="AL384" s="25">
        <v>17368.638620000002</v>
      </c>
      <c r="AM384" s="25">
        <v>0</v>
      </c>
      <c r="AN384" s="25">
        <v>0</v>
      </c>
      <c r="AO384" s="25">
        <v>0</v>
      </c>
      <c r="AP384" s="25">
        <v>0</v>
      </c>
      <c r="AQ384" s="25">
        <v>0</v>
      </c>
      <c r="AR384" s="25">
        <v>0</v>
      </c>
      <c r="AS384" s="25">
        <v>22492.032620000002</v>
      </c>
      <c r="AT384" s="25">
        <v>0</v>
      </c>
      <c r="AU384" s="25">
        <v>5123.3940000000002</v>
      </c>
      <c r="AV384" s="25">
        <v>17368.638620000002</v>
      </c>
      <c r="AW384" s="25">
        <v>0</v>
      </c>
      <c r="AX384" s="25">
        <v>21897.3266</v>
      </c>
      <c r="AY384" s="25">
        <v>0</v>
      </c>
      <c r="AZ384" s="25">
        <v>5128.7669999999998</v>
      </c>
      <c r="BA384" s="25">
        <v>16768.559600000001</v>
      </c>
      <c r="BB384" s="25">
        <v>0</v>
      </c>
      <c r="BC384" s="25">
        <v>0</v>
      </c>
      <c r="BD384" s="25">
        <v>0</v>
      </c>
      <c r="BE384" s="25">
        <v>0</v>
      </c>
      <c r="BF384" s="25">
        <v>0</v>
      </c>
      <c r="BG384" s="25">
        <v>0</v>
      </c>
      <c r="BH384" s="25">
        <v>21897.3266</v>
      </c>
      <c r="BI384" s="20">
        <v>0</v>
      </c>
      <c r="BJ384" s="21">
        <v>5128.7669999999998</v>
      </c>
      <c r="BK384" s="21">
        <v>16768.559600000001</v>
      </c>
      <c r="BL384" s="22">
        <v>0</v>
      </c>
    </row>
    <row r="385" spans="1:64" ht="31.5" x14ac:dyDescent="0.25">
      <c r="A385" s="16" t="s">
        <v>178</v>
      </c>
      <c r="B385" s="17" t="s">
        <v>467</v>
      </c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8"/>
      <c r="R385" s="17"/>
      <c r="S385" s="17"/>
      <c r="T385" s="19">
        <v>4803.5839999999998</v>
      </c>
      <c r="U385" s="19">
        <v>0</v>
      </c>
      <c r="V385" s="19">
        <v>4803.5839999999998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25">
        <v>4803.5839999999998</v>
      </c>
      <c r="AE385" s="25">
        <v>0</v>
      </c>
      <c r="AF385" s="25">
        <v>4803.5839999999998</v>
      </c>
      <c r="AG385" s="25">
        <v>0</v>
      </c>
      <c r="AH385" s="25">
        <v>0</v>
      </c>
      <c r="AI385" s="25">
        <v>4878.3940000000002</v>
      </c>
      <c r="AJ385" s="25">
        <v>0</v>
      </c>
      <c r="AK385" s="25">
        <v>4878.3940000000002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5">
        <v>4878.3940000000002</v>
      </c>
      <c r="AT385" s="25">
        <v>0</v>
      </c>
      <c r="AU385" s="25">
        <v>4878.3940000000002</v>
      </c>
      <c r="AV385" s="25">
        <v>0</v>
      </c>
      <c r="AW385" s="25">
        <v>0</v>
      </c>
      <c r="AX385" s="25">
        <v>4883.7669999999998</v>
      </c>
      <c r="AY385" s="25">
        <v>0</v>
      </c>
      <c r="AZ385" s="25">
        <v>4883.7669999999998</v>
      </c>
      <c r="BA385" s="25">
        <v>0</v>
      </c>
      <c r="BB385" s="25">
        <v>0</v>
      </c>
      <c r="BC385" s="25">
        <v>0</v>
      </c>
      <c r="BD385" s="25">
        <v>0</v>
      </c>
      <c r="BE385" s="25">
        <v>0</v>
      </c>
      <c r="BF385" s="25">
        <v>0</v>
      </c>
      <c r="BG385" s="25">
        <v>0</v>
      </c>
      <c r="BH385" s="25">
        <v>4883.7669999999998</v>
      </c>
      <c r="BI385" s="20">
        <v>0</v>
      </c>
      <c r="BJ385" s="21">
        <v>4883.7669999999998</v>
      </c>
      <c r="BK385" s="21">
        <v>0</v>
      </c>
      <c r="BL385" s="22">
        <v>0</v>
      </c>
    </row>
    <row r="386" spans="1:64" ht="47.25" x14ac:dyDescent="0.25">
      <c r="A386" s="16" t="s">
        <v>90</v>
      </c>
      <c r="B386" s="17" t="s">
        <v>467</v>
      </c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8" t="s">
        <v>91</v>
      </c>
      <c r="R386" s="17"/>
      <c r="S386" s="17"/>
      <c r="T386" s="19">
        <v>4803.5839999999998</v>
      </c>
      <c r="U386" s="19">
        <v>0</v>
      </c>
      <c r="V386" s="19">
        <v>4803.5839999999998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25">
        <v>4803.5839999999998</v>
      </c>
      <c r="AE386" s="25">
        <v>0</v>
      </c>
      <c r="AF386" s="25">
        <v>4803.5839999999998</v>
      </c>
      <c r="AG386" s="25">
        <v>0</v>
      </c>
      <c r="AH386" s="25">
        <v>0</v>
      </c>
      <c r="AI386" s="25">
        <v>4878.3940000000002</v>
      </c>
      <c r="AJ386" s="25">
        <v>0</v>
      </c>
      <c r="AK386" s="25">
        <v>4878.3940000000002</v>
      </c>
      <c r="AL386" s="25">
        <v>0</v>
      </c>
      <c r="AM386" s="25">
        <v>0</v>
      </c>
      <c r="AN386" s="25">
        <v>0</v>
      </c>
      <c r="AO386" s="25">
        <v>0</v>
      </c>
      <c r="AP386" s="25">
        <v>0</v>
      </c>
      <c r="AQ386" s="25">
        <v>0</v>
      </c>
      <c r="AR386" s="25">
        <v>0</v>
      </c>
      <c r="AS386" s="25">
        <v>4878.3940000000002</v>
      </c>
      <c r="AT386" s="25">
        <v>0</v>
      </c>
      <c r="AU386" s="25">
        <v>4878.3940000000002</v>
      </c>
      <c r="AV386" s="25">
        <v>0</v>
      </c>
      <c r="AW386" s="25">
        <v>0</v>
      </c>
      <c r="AX386" s="25">
        <v>4883.7669999999998</v>
      </c>
      <c r="AY386" s="25">
        <v>0</v>
      </c>
      <c r="AZ386" s="25">
        <v>4883.7669999999998</v>
      </c>
      <c r="BA386" s="25">
        <v>0</v>
      </c>
      <c r="BB386" s="25">
        <v>0</v>
      </c>
      <c r="BC386" s="25">
        <v>0</v>
      </c>
      <c r="BD386" s="25">
        <v>0</v>
      </c>
      <c r="BE386" s="25">
        <v>0</v>
      </c>
      <c r="BF386" s="25">
        <v>0</v>
      </c>
      <c r="BG386" s="25">
        <v>0</v>
      </c>
      <c r="BH386" s="25">
        <v>4883.7669999999998</v>
      </c>
      <c r="BI386" s="20">
        <v>0</v>
      </c>
      <c r="BJ386" s="21">
        <v>4883.7669999999998</v>
      </c>
      <c r="BK386" s="21">
        <v>0</v>
      </c>
      <c r="BL386" s="22">
        <v>0</v>
      </c>
    </row>
    <row r="387" spans="1:64" ht="31.5" x14ac:dyDescent="0.25">
      <c r="A387" s="16" t="s">
        <v>468</v>
      </c>
      <c r="B387" s="17" t="s">
        <v>469</v>
      </c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8"/>
      <c r="R387" s="17"/>
      <c r="S387" s="17"/>
      <c r="T387" s="19">
        <v>245</v>
      </c>
      <c r="U387" s="19">
        <v>0</v>
      </c>
      <c r="V387" s="19">
        <v>245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25">
        <v>245</v>
      </c>
      <c r="AE387" s="25">
        <v>0</v>
      </c>
      <c r="AF387" s="25">
        <v>245</v>
      </c>
      <c r="AG387" s="25">
        <v>0</v>
      </c>
      <c r="AH387" s="25">
        <v>0</v>
      </c>
      <c r="AI387" s="25">
        <v>245</v>
      </c>
      <c r="AJ387" s="25">
        <v>0</v>
      </c>
      <c r="AK387" s="25">
        <v>245</v>
      </c>
      <c r="AL387" s="25">
        <v>0</v>
      </c>
      <c r="AM387" s="25">
        <v>0</v>
      </c>
      <c r="AN387" s="25">
        <v>0</v>
      </c>
      <c r="AO387" s="25">
        <v>0</v>
      </c>
      <c r="AP387" s="25">
        <v>0</v>
      </c>
      <c r="AQ387" s="25">
        <v>0</v>
      </c>
      <c r="AR387" s="25">
        <v>0</v>
      </c>
      <c r="AS387" s="25">
        <v>245</v>
      </c>
      <c r="AT387" s="25">
        <v>0</v>
      </c>
      <c r="AU387" s="25">
        <v>245</v>
      </c>
      <c r="AV387" s="25">
        <v>0</v>
      </c>
      <c r="AW387" s="25">
        <v>0</v>
      </c>
      <c r="AX387" s="25">
        <v>245</v>
      </c>
      <c r="AY387" s="25">
        <v>0</v>
      </c>
      <c r="AZ387" s="25">
        <v>245</v>
      </c>
      <c r="BA387" s="25">
        <v>0</v>
      </c>
      <c r="BB387" s="25">
        <v>0</v>
      </c>
      <c r="BC387" s="25">
        <v>0</v>
      </c>
      <c r="BD387" s="25">
        <v>0</v>
      </c>
      <c r="BE387" s="25">
        <v>0</v>
      </c>
      <c r="BF387" s="25">
        <v>0</v>
      </c>
      <c r="BG387" s="25">
        <v>0</v>
      </c>
      <c r="BH387" s="25">
        <v>245</v>
      </c>
      <c r="BI387" s="20">
        <v>0</v>
      </c>
      <c r="BJ387" s="21">
        <v>245</v>
      </c>
      <c r="BK387" s="21">
        <v>0</v>
      </c>
      <c r="BL387" s="22">
        <v>0</v>
      </c>
    </row>
    <row r="388" spans="1:64" ht="31.5" x14ac:dyDescent="0.25">
      <c r="A388" s="16" t="s">
        <v>42</v>
      </c>
      <c r="B388" s="17" t="s">
        <v>469</v>
      </c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8" t="s">
        <v>43</v>
      </c>
      <c r="R388" s="17"/>
      <c r="S388" s="17"/>
      <c r="T388" s="19">
        <v>245</v>
      </c>
      <c r="U388" s="19">
        <v>0</v>
      </c>
      <c r="V388" s="19">
        <v>245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25">
        <v>245</v>
      </c>
      <c r="AE388" s="25">
        <v>0</v>
      </c>
      <c r="AF388" s="25">
        <v>245</v>
      </c>
      <c r="AG388" s="25">
        <v>0</v>
      </c>
      <c r="AH388" s="25">
        <v>0</v>
      </c>
      <c r="AI388" s="25">
        <v>245</v>
      </c>
      <c r="AJ388" s="25">
        <v>0</v>
      </c>
      <c r="AK388" s="25">
        <v>245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5">
        <v>245</v>
      </c>
      <c r="AT388" s="25">
        <v>0</v>
      </c>
      <c r="AU388" s="25">
        <v>245</v>
      </c>
      <c r="AV388" s="25">
        <v>0</v>
      </c>
      <c r="AW388" s="25">
        <v>0</v>
      </c>
      <c r="AX388" s="25">
        <v>245</v>
      </c>
      <c r="AY388" s="25">
        <v>0</v>
      </c>
      <c r="AZ388" s="25">
        <v>245</v>
      </c>
      <c r="BA388" s="25">
        <v>0</v>
      </c>
      <c r="BB388" s="25">
        <v>0</v>
      </c>
      <c r="BC388" s="25">
        <v>0</v>
      </c>
      <c r="BD388" s="25">
        <v>0</v>
      </c>
      <c r="BE388" s="25">
        <v>0</v>
      </c>
      <c r="BF388" s="25">
        <v>0</v>
      </c>
      <c r="BG388" s="25">
        <v>0</v>
      </c>
      <c r="BH388" s="25">
        <v>245</v>
      </c>
      <c r="BI388" s="20">
        <v>0</v>
      </c>
      <c r="BJ388" s="21">
        <v>245</v>
      </c>
      <c r="BK388" s="21">
        <v>0</v>
      </c>
      <c r="BL388" s="22">
        <v>0</v>
      </c>
    </row>
    <row r="389" spans="1:64" ht="15.75" x14ac:dyDescent="0.25">
      <c r="A389" s="16" t="s">
        <v>88</v>
      </c>
      <c r="B389" s="17" t="s">
        <v>470</v>
      </c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8"/>
      <c r="R389" s="17"/>
      <c r="S389" s="17"/>
      <c r="T389" s="19">
        <v>17148.667000000001</v>
      </c>
      <c r="U389" s="19">
        <v>0</v>
      </c>
      <c r="V389" s="19">
        <v>0</v>
      </c>
      <c r="W389" s="19">
        <v>17148.667000000001</v>
      </c>
      <c r="X389" s="19">
        <v>0</v>
      </c>
      <c r="Y389" s="19">
        <v>-86.882890000000003</v>
      </c>
      <c r="Z389" s="19">
        <v>0</v>
      </c>
      <c r="AA389" s="19">
        <v>0</v>
      </c>
      <c r="AB389" s="19">
        <v>-86.882890000000003</v>
      </c>
      <c r="AC389" s="19">
        <v>0</v>
      </c>
      <c r="AD389" s="25">
        <v>17061.784110000001</v>
      </c>
      <c r="AE389" s="25">
        <v>0</v>
      </c>
      <c r="AF389" s="25">
        <v>0</v>
      </c>
      <c r="AG389" s="25">
        <v>17061.784110000001</v>
      </c>
      <c r="AH389" s="25">
        <v>0</v>
      </c>
      <c r="AI389" s="25">
        <v>16868.638620000002</v>
      </c>
      <c r="AJ389" s="25">
        <v>0</v>
      </c>
      <c r="AK389" s="25">
        <v>0</v>
      </c>
      <c r="AL389" s="25">
        <v>16868.638620000002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5">
        <v>16868.638620000002</v>
      </c>
      <c r="AT389" s="25">
        <v>0</v>
      </c>
      <c r="AU389" s="25">
        <v>0</v>
      </c>
      <c r="AV389" s="25">
        <v>16868.638620000002</v>
      </c>
      <c r="AW389" s="25">
        <v>0</v>
      </c>
      <c r="AX389" s="25">
        <v>16268.559600000001</v>
      </c>
      <c r="AY389" s="25">
        <v>0</v>
      </c>
      <c r="AZ389" s="25">
        <v>0</v>
      </c>
      <c r="BA389" s="25">
        <v>16268.559600000001</v>
      </c>
      <c r="BB389" s="25">
        <v>0</v>
      </c>
      <c r="BC389" s="25">
        <v>0</v>
      </c>
      <c r="BD389" s="25">
        <v>0</v>
      </c>
      <c r="BE389" s="25">
        <v>0</v>
      </c>
      <c r="BF389" s="25">
        <v>0</v>
      </c>
      <c r="BG389" s="25">
        <v>0</v>
      </c>
      <c r="BH389" s="25">
        <v>16268.559600000001</v>
      </c>
      <c r="BI389" s="20">
        <v>0</v>
      </c>
      <c r="BJ389" s="21">
        <v>0</v>
      </c>
      <c r="BK389" s="21">
        <v>16268.559600000001</v>
      </c>
      <c r="BL389" s="22">
        <v>0</v>
      </c>
    </row>
    <row r="390" spans="1:64" ht="47.25" x14ac:dyDescent="0.25">
      <c r="A390" s="16" t="s">
        <v>90</v>
      </c>
      <c r="B390" s="17" t="s">
        <v>470</v>
      </c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8" t="s">
        <v>91</v>
      </c>
      <c r="R390" s="17"/>
      <c r="S390" s="17"/>
      <c r="T390" s="19">
        <v>15798.707</v>
      </c>
      <c r="U390" s="19">
        <v>0</v>
      </c>
      <c r="V390" s="19">
        <v>0</v>
      </c>
      <c r="W390" s="19">
        <v>15798.707</v>
      </c>
      <c r="X390" s="19">
        <v>0</v>
      </c>
      <c r="Y390" s="19">
        <v>-86.882890000000003</v>
      </c>
      <c r="Z390" s="19">
        <v>0</v>
      </c>
      <c r="AA390" s="19">
        <v>0</v>
      </c>
      <c r="AB390" s="19">
        <v>-86.882890000000003</v>
      </c>
      <c r="AC390" s="19">
        <v>0</v>
      </c>
      <c r="AD390" s="25">
        <v>15711.82411</v>
      </c>
      <c r="AE390" s="25">
        <v>0</v>
      </c>
      <c r="AF390" s="25">
        <v>0</v>
      </c>
      <c r="AG390" s="25">
        <v>15711.82411</v>
      </c>
      <c r="AH390" s="25">
        <v>0</v>
      </c>
      <c r="AI390" s="25">
        <v>15518.678620000001</v>
      </c>
      <c r="AJ390" s="25">
        <v>0</v>
      </c>
      <c r="AK390" s="25">
        <v>0</v>
      </c>
      <c r="AL390" s="25">
        <v>15518.678620000001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5">
        <v>15518.678620000001</v>
      </c>
      <c r="AT390" s="25">
        <v>0</v>
      </c>
      <c r="AU390" s="25">
        <v>0</v>
      </c>
      <c r="AV390" s="25">
        <v>15518.678620000001</v>
      </c>
      <c r="AW390" s="25">
        <v>0</v>
      </c>
      <c r="AX390" s="25">
        <v>14918.5996</v>
      </c>
      <c r="AY390" s="25">
        <v>0</v>
      </c>
      <c r="AZ390" s="25">
        <v>0</v>
      </c>
      <c r="BA390" s="25">
        <v>14918.5996</v>
      </c>
      <c r="BB390" s="25">
        <v>0</v>
      </c>
      <c r="BC390" s="25">
        <v>0</v>
      </c>
      <c r="BD390" s="25">
        <v>0</v>
      </c>
      <c r="BE390" s="25">
        <v>0</v>
      </c>
      <c r="BF390" s="25">
        <v>0</v>
      </c>
      <c r="BG390" s="25">
        <v>0</v>
      </c>
      <c r="BH390" s="25">
        <v>14918.5996</v>
      </c>
      <c r="BI390" s="20">
        <v>0</v>
      </c>
      <c r="BJ390" s="21">
        <v>0</v>
      </c>
      <c r="BK390" s="21">
        <v>14918.5996</v>
      </c>
      <c r="BL390" s="22">
        <v>0</v>
      </c>
    </row>
    <row r="391" spans="1:64" ht="31.5" x14ac:dyDescent="0.25">
      <c r="A391" s="16" t="s">
        <v>42</v>
      </c>
      <c r="B391" s="17" t="s">
        <v>470</v>
      </c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8" t="s">
        <v>43</v>
      </c>
      <c r="R391" s="17"/>
      <c r="S391" s="17"/>
      <c r="T391" s="19">
        <v>1349.96</v>
      </c>
      <c r="U391" s="19">
        <v>0</v>
      </c>
      <c r="V391" s="19">
        <v>0</v>
      </c>
      <c r="W391" s="19">
        <v>1349.96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25">
        <v>1349.96</v>
      </c>
      <c r="AE391" s="25">
        <v>0</v>
      </c>
      <c r="AF391" s="25">
        <v>0</v>
      </c>
      <c r="AG391" s="25">
        <v>1349.96</v>
      </c>
      <c r="AH391" s="25">
        <v>0</v>
      </c>
      <c r="AI391" s="25">
        <v>1349.96</v>
      </c>
      <c r="AJ391" s="25">
        <v>0</v>
      </c>
      <c r="AK391" s="25">
        <v>0</v>
      </c>
      <c r="AL391" s="25">
        <v>1349.96</v>
      </c>
      <c r="AM391" s="25">
        <v>0</v>
      </c>
      <c r="AN391" s="25">
        <v>0</v>
      </c>
      <c r="AO391" s="25">
        <v>0</v>
      </c>
      <c r="AP391" s="25">
        <v>0</v>
      </c>
      <c r="AQ391" s="25">
        <v>0</v>
      </c>
      <c r="AR391" s="25">
        <v>0</v>
      </c>
      <c r="AS391" s="25">
        <v>1349.96</v>
      </c>
      <c r="AT391" s="25">
        <v>0</v>
      </c>
      <c r="AU391" s="25">
        <v>0</v>
      </c>
      <c r="AV391" s="25">
        <v>1349.96</v>
      </c>
      <c r="AW391" s="25">
        <v>0</v>
      </c>
      <c r="AX391" s="25">
        <v>1349.96</v>
      </c>
      <c r="AY391" s="25">
        <v>0</v>
      </c>
      <c r="AZ391" s="25">
        <v>0</v>
      </c>
      <c r="BA391" s="25">
        <v>1349.96</v>
      </c>
      <c r="BB391" s="25">
        <v>0</v>
      </c>
      <c r="BC391" s="25">
        <v>0</v>
      </c>
      <c r="BD391" s="25">
        <v>0</v>
      </c>
      <c r="BE391" s="25">
        <v>0</v>
      </c>
      <c r="BF391" s="25">
        <v>0</v>
      </c>
      <c r="BG391" s="25">
        <v>0</v>
      </c>
      <c r="BH391" s="25">
        <v>1349.96</v>
      </c>
      <c r="BI391" s="20">
        <v>0</v>
      </c>
      <c r="BJ391" s="21">
        <v>0</v>
      </c>
      <c r="BK391" s="21">
        <v>1349.96</v>
      </c>
      <c r="BL391" s="22">
        <v>0</v>
      </c>
    </row>
    <row r="392" spans="1:64" ht="15.75" x14ac:dyDescent="0.25">
      <c r="A392" s="16" t="s">
        <v>471</v>
      </c>
      <c r="B392" s="17" t="s">
        <v>472</v>
      </c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8"/>
      <c r="R392" s="17"/>
      <c r="S392" s="17"/>
      <c r="T392" s="19">
        <v>500</v>
      </c>
      <c r="U392" s="19">
        <v>0</v>
      </c>
      <c r="V392" s="19">
        <v>0</v>
      </c>
      <c r="W392" s="19">
        <v>500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25">
        <v>500</v>
      </c>
      <c r="AE392" s="25">
        <v>0</v>
      </c>
      <c r="AF392" s="25">
        <v>0</v>
      </c>
      <c r="AG392" s="25">
        <v>500</v>
      </c>
      <c r="AH392" s="25">
        <v>0</v>
      </c>
      <c r="AI392" s="25">
        <v>500</v>
      </c>
      <c r="AJ392" s="25">
        <v>0</v>
      </c>
      <c r="AK392" s="25">
        <v>0</v>
      </c>
      <c r="AL392" s="25">
        <v>500</v>
      </c>
      <c r="AM392" s="25">
        <v>0</v>
      </c>
      <c r="AN392" s="25">
        <v>0</v>
      </c>
      <c r="AO392" s="25">
        <v>0</v>
      </c>
      <c r="AP392" s="25">
        <v>0</v>
      </c>
      <c r="AQ392" s="25">
        <v>0</v>
      </c>
      <c r="AR392" s="25">
        <v>0</v>
      </c>
      <c r="AS392" s="25">
        <v>500</v>
      </c>
      <c r="AT392" s="25">
        <v>0</v>
      </c>
      <c r="AU392" s="25">
        <v>0</v>
      </c>
      <c r="AV392" s="25">
        <v>500</v>
      </c>
      <c r="AW392" s="25">
        <v>0</v>
      </c>
      <c r="AX392" s="25">
        <v>500</v>
      </c>
      <c r="AY392" s="25">
        <v>0</v>
      </c>
      <c r="AZ392" s="25">
        <v>0</v>
      </c>
      <c r="BA392" s="25">
        <v>500</v>
      </c>
      <c r="BB392" s="25">
        <v>0</v>
      </c>
      <c r="BC392" s="25">
        <v>0</v>
      </c>
      <c r="BD392" s="25">
        <v>0</v>
      </c>
      <c r="BE392" s="25">
        <v>0</v>
      </c>
      <c r="BF392" s="25">
        <v>0</v>
      </c>
      <c r="BG392" s="25">
        <v>0</v>
      </c>
      <c r="BH392" s="25">
        <v>500</v>
      </c>
      <c r="BI392" s="20">
        <v>0</v>
      </c>
      <c r="BJ392" s="21">
        <v>0</v>
      </c>
      <c r="BK392" s="21">
        <v>500</v>
      </c>
      <c r="BL392" s="22">
        <v>0</v>
      </c>
    </row>
    <row r="393" spans="1:64" ht="15.75" x14ac:dyDescent="0.25">
      <c r="A393" s="16" t="s">
        <v>64</v>
      </c>
      <c r="B393" s="17" t="s">
        <v>472</v>
      </c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8" t="s">
        <v>65</v>
      </c>
      <c r="R393" s="17"/>
      <c r="S393" s="17"/>
      <c r="T393" s="19">
        <v>500</v>
      </c>
      <c r="U393" s="19">
        <v>0</v>
      </c>
      <c r="V393" s="19">
        <v>0</v>
      </c>
      <c r="W393" s="19">
        <v>500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25">
        <v>500</v>
      </c>
      <c r="AE393" s="25">
        <v>0</v>
      </c>
      <c r="AF393" s="25">
        <v>0</v>
      </c>
      <c r="AG393" s="25">
        <v>500</v>
      </c>
      <c r="AH393" s="25">
        <v>0</v>
      </c>
      <c r="AI393" s="25">
        <v>500</v>
      </c>
      <c r="AJ393" s="25">
        <v>0</v>
      </c>
      <c r="AK393" s="25">
        <v>0</v>
      </c>
      <c r="AL393" s="25">
        <v>500</v>
      </c>
      <c r="AM393" s="25">
        <v>0</v>
      </c>
      <c r="AN393" s="25">
        <v>0</v>
      </c>
      <c r="AO393" s="25">
        <v>0</v>
      </c>
      <c r="AP393" s="25">
        <v>0</v>
      </c>
      <c r="AQ393" s="25">
        <v>0</v>
      </c>
      <c r="AR393" s="25">
        <v>0</v>
      </c>
      <c r="AS393" s="25">
        <v>500</v>
      </c>
      <c r="AT393" s="25">
        <v>0</v>
      </c>
      <c r="AU393" s="25">
        <v>0</v>
      </c>
      <c r="AV393" s="25">
        <v>500</v>
      </c>
      <c r="AW393" s="25">
        <v>0</v>
      </c>
      <c r="AX393" s="25">
        <v>500</v>
      </c>
      <c r="AY393" s="25">
        <v>0</v>
      </c>
      <c r="AZ393" s="25">
        <v>0</v>
      </c>
      <c r="BA393" s="25">
        <v>500</v>
      </c>
      <c r="BB393" s="25">
        <v>0</v>
      </c>
      <c r="BC393" s="25">
        <v>0</v>
      </c>
      <c r="BD393" s="25">
        <v>0</v>
      </c>
      <c r="BE393" s="25">
        <v>0</v>
      </c>
      <c r="BF393" s="25">
        <v>0</v>
      </c>
      <c r="BG393" s="25">
        <v>0</v>
      </c>
      <c r="BH393" s="25">
        <v>500</v>
      </c>
      <c r="BI393" s="20">
        <v>0</v>
      </c>
      <c r="BJ393" s="21">
        <v>0</v>
      </c>
      <c r="BK393" s="21">
        <v>500</v>
      </c>
      <c r="BL393" s="22">
        <v>0</v>
      </c>
    </row>
    <row r="394" spans="1:64" ht="15.75" x14ac:dyDescent="0.25">
      <c r="A394" s="16" t="s">
        <v>473</v>
      </c>
      <c r="B394" s="17" t="s">
        <v>474</v>
      </c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8"/>
      <c r="R394" s="17"/>
      <c r="S394" s="17"/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1051.3499999999999</v>
      </c>
      <c r="Z394" s="19">
        <v>0</v>
      </c>
      <c r="AA394" s="19">
        <v>876.125</v>
      </c>
      <c r="AB394" s="19">
        <v>175.22499999999999</v>
      </c>
      <c r="AC394" s="19">
        <v>0</v>
      </c>
      <c r="AD394" s="25">
        <f>1051.35+1611.42</f>
        <v>2662.77</v>
      </c>
      <c r="AE394" s="25">
        <v>0</v>
      </c>
      <c r="AF394" s="25">
        <v>876.125</v>
      </c>
      <c r="AG394" s="25">
        <v>175.22499999999999</v>
      </c>
      <c r="AH394" s="25">
        <v>0</v>
      </c>
      <c r="AI394" s="25">
        <v>0</v>
      </c>
      <c r="AJ394" s="25">
        <v>0</v>
      </c>
      <c r="AK394" s="25">
        <v>0</v>
      </c>
      <c r="AL394" s="25">
        <v>0</v>
      </c>
      <c r="AM394" s="25">
        <v>0</v>
      </c>
      <c r="AN394" s="25">
        <v>0</v>
      </c>
      <c r="AO394" s="25">
        <v>0</v>
      </c>
      <c r="AP394" s="25">
        <v>0</v>
      </c>
      <c r="AQ394" s="25">
        <v>0</v>
      </c>
      <c r="AR394" s="25">
        <v>0</v>
      </c>
      <c r="AS394" s="25">
        <v>0</v>
      </c>
      <c r="AT394" s="25">
        <v>0</v>
      </c>
      <c r="AU394" s="25">
        <v>0</v>
      </c>
      <c r="AV394" s="25">
        <v>0</v>
      </c>
      <c r="AW394" s="25">
        <v>0</v>
      </c>
      <c r="AX394" s="25">
        <v>0</v>
      </c>
      <c r="AY394" s="25">
        <v>0</v>
      </c>
      <c r="AZ394" s="25">
        <v>0</v>
      </c>
      <c r="BA394" s="25">
        <v>0</v>
      </c>
      <c r="BB394" s="25">
        <v>0</v>
      </c>
      <c r="BC394" s="25">
        <v>0</v>
      </c>
      <c r="BD394" s="25">
        <v>0</v>
      </c>
      <c r="BE394" s="25">
        <v>0</v>
      </c>
      <c r="BF394" s="25">
        <v>0</v>
      </c>
      <c r="BG394" s="25">
        <v>0</v>
      </c>
      <c r="BH394" s="25">
        <v>0</v>
      </c>
      <c r="BI394" s="20">
        <v>0</v>
      </c>
      <c r="BJ394" s="21">
        <v>0</v>
      </c>
      <c r="BK394" s="21">
        <v>0</v>
      </c>
      <c r="BL394" s="22">
        <v>0</v>
      </c>
    </row>
    <row r="395" spans="1:64" ht="31.5" x14ac:dyDescent="0.25">
      <c r="A395" s="16" t="s">
        <v>42</v>
      </c>
      <c r="B395" s="17" t="s">
        <v>474</v>
      </c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8" t="s">
        <v>43</v>
      </c>
      <c r="R395" s="17"/>
      <c r="S395" s="17"/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1051.3499999999999</v>
      </c>
      <c r="Z395" s="19">
        <v>0</v>
      </c>
      <c r="AA395" s="19">
        <v>876.125</v>
      </c>
      <c r="AB395" s="19">
        <v>175.22499999999999</v>
      </c>
      <c r="AC395" s="19">
        <v>0</v>
      </c>
      <c r="AD395" s="25">
        <v>1051.3499999999999</v>
      </c>
      <c r="AE395" s="25">
        <v>0</v>
      </c>
      <c r="AF395" s="25">
        <v>876.125</v>
      </c>
      <c r="AG395" s="25">
        <v>175.22499999999999</v>
      </c>
      <c r="AH395" s="25">
        <v>0</v>
      </c>
      <c r="AI395" s="25">
        <v>0</v>
      </c>
      <c r="AJ395" s="25">
        <v>0</v>
      </c>
      <c r="AK395" s="25">
        <v>0</v>
      </c>
      <c r="AL395" s="25">
        <v>0</v>
      </c>
      <c r="AM395" s="25">
        <v>0</v>
      </c>
      <c r="AN395" s="25">
        <v>0</v>
      </c>
      <c r="AO395" s="25">
        <v>0</v>
      </c>
      <c r="AP395" s="25">
        <v>0</v>
      </c>
      <c r="AQ395" s="25">
        <v>0</v>
      </c>
      <c r="AR395" s="25">
        <v>0</v>
      </c>
      <c r="AS395" s="25">
        <v>0</v>
      </c>
      <c r="AT395" s="25">
        <v>0</v>
      </c>
      <c r="AU395" s="25">
        <v>0</v>
      </c>
      <c r="AV395" s="25">
        <v>0</v>
      </c>
      <c r="AW395" s="25">
        <v>0</v>
      </c>
      <c r="AX395" s="25">
        <v>0</v>
      </c>
      <c r="AY395" s="25">
        <v>0</v>
      </c>
      <c r="AZ395" s="25">
        <v>0</v>
      </c>
      <c r="BA395" s="25">
        <v>0</v>
      </c>
      <c r="BB395" s="25">
        <v>0</v>
      </c>
      <c r="BC395" s="25">
        <v>0</v>
      </c>
      <c r="BD395" s="25">
        <v>0</v>
      </c>
      <c r="BE395" s="25">
        <v>0</v>
      </c>
      <c r="BF395" s="25">
        <v>0</v>
      </c>
      <c r="BG395" s="25">
        <v>0</v>
      </c>
      <c r="BH395" s="25">
        <v>0</v>
      </c>
      <c r="BI395" s="20">
        <v>0</v>
      </c>
      <c r="BJ395" s="21">
        <v>0</v>
      </c>
      <c r="BK395" s="21">
        <v>0</v>
      </c>
      <c r="BL395" s="22">
        <v>0</v>
      </c>
    </row>
    <row r="396" spans="1:64" ht="31.5" x14ac:dyDescent="0.25">
      <c r="A396" s="16" t="s">
        <v>58</v>
      </c>
      <c r="B396" s="17" t="s">
        <v>477</v>
      </c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8" t="s">
        <v>59</v>
      </c>
      <c r="R396" s="17"/>
      <c r="S396" s="17"/>
      <c r="T396" s="19">
        <v>1611.42</v>
      </c>
      <c r="U396" s="19">
        <v>0</v>
      </c>
      <c r="V396" s="19">
        <v>1342.85</v>
      </c>
      <c r="W396" s="19">
        <v>268.57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25">
        <v>1611.42</v>
      </c>
      <c r="AE396" s="25">
        <v>0</v>
      </c>
      <c r="AF396" s="25">
        <v>1342.85</v>
      </c>
      <c r="AG396" s="25">
        <v>268.57</v>
      </c>
      <c r="AH396" s="25">
        <v>0</v>
      </c>
      <c r="AI396" s="25">
        <v>0</v>
      </c>
      <c r="AJ396" s="25">
        <v>0</v>
      </c>
      <c r="AK396" s="25">
        <v>0</v>
      </c>
      <c r="AL396" s="25">
        <v>0</v>
      </c>
      <c r="AM396" s="25">
        <v>0</v>
      </c>
      <c r="AN396" s="25">
        <v>0</v>
      </c>
      <c r="AO396" s="25">
        <v>0</v>
      </c>
      <c r="AP396" s="25">
        <v>0</v>
      </c>
      <c r="AQ396" s="25">
        <v>0</v>
      </c>
      <c r="AR396" s="25">
        <v>0</v>
      </c>
      <c r="AS396" s="25">
        <v>0</v>
      </c>
      <c r="AT396" s="25">
        <v>0</v>
      </c>
      <c r="AU396" s="25">
        <v>0</v>
      </c>
      <c r="AV396" s="25">
        <v>0</v>
      </c>
      <c r="AW396" s="25">
        <v>0</v>
      </c>
      <c r="AX396" s="25">
        <v>0</v>
      </c>
      <c r="AY396" s="25">
        <v>0</v>
      </c>
      <c r="AZ396" s="25">
        <v>0</v>
      </c>
      <c r="BA396" s="25">
        <v>0</v>
      </c>
      <c r="BB396" s="25">
        <v>0</v>
      </c>
      <c r="BC396" s="25">
        <v>0</v>
      </c>
      <c r="BD396" s="25">
        <v>0</v>
      </c>
      <c r="BE396" s="25">
        <v>0</v>
      </c>
      <c r="BF396" s="25">
        <v>0</v>
      </c>
      <c r="BG396" s="25">
        <v>0</v>
      </c>
      <c r="BH396" s="25">
        <v>0</v>
      </c>
      <c r="BI396" s="20">
        <v>0</v>
      </c>
      <c r="BJ396" s="21">
        <v>0</v>
      </c>
      <c r="BK396" s="21">
        <v>0</v>
      </c>
      <c r="BL396" s="22">
        <v>0</v>
      </c>
    </row>
    <row r="397" spans="1:64" ht="15.75" x14ac:dyDescent="0.25">
      <c r="A397" s="16" t="s">
        <v>475</v>
      </c>
      <c r="B397" s="17" t="s">
        <v>476</v>
      </c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8"/>
      <c r="R397" s="17"/>
      <c r="S397" s="17"/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2240.6636400000002</v>
      </c>
      <c r="Z397" s="19">
        <v>0</v>
      </c>
      <c r="AA397" s="19">
        <v>2016.5972400000001</v>
      </c>
      <c r="AB397" s="19">
        <v>224.06639999999999</v>
      </c>
      <c r="AC397" s="19">
        <v>0</v>
      </c>
      <c r="AD397" s="25">
        <f>2240.66364+1660.9897</f>
        <v>3901.6533400000003</v>
      </c>
      <c r="AE397" s="25">
        <v>0</v>
      </c>
      <c r="AF397" s="25">
        <v>2016.5972400000001</v>
      </c>
      <c r="AG397" s="25">
        <v>224.06639999999999</v>
      </c>
      <c r="AH397" s="25">
        <v>0</v>
      </c>
      <c r="AI397" s="25">
        <v>0</v>
      </c>
      <c r="AJ397" s="25">
        <v>0</v>
      </c>
      <c r="AK397" s="25">
        <v>0</v>
      </c>
      <c r="AL397" s="25">
        <v>0</v>
      </c>
      <c r="AM397" s="25">
        <v>0</v>
      </c>
      <c r="AN397" s="25">
        <v>0</v>
      </c>
      <c r="AO397" s="25">
        <v>0</v>
      </c>
      <c r="AP397" s="25">
        <v>0</v>
      </c>
      <c r="AQ397" s="25">
        <v>0</v>
      </c>
      <c r="AR397" s="25">
        <v>0</v>
      </c>
      <c r="AS397" s="25">
        <v>0</v>
      </c>
      <c r="AT397" s="25">
        <v>0</v>
      </c>
      <c r="AU397" s="25">
        <v>0</v>
      </c>
      <c r="AV397" s="25">
        <v>0</v>
      </c>
      <c r="AW397" s="25">
        <v>0</v>
      </c>
      <c r="AX397" s="25">
        <v>0</v>
      </c>
      <c r="AY397" s="25">
        <v>0</v>
      </c>
      <c r="AZ397" s="25">
        <v>0</v>
      </c>
      <c r="BA397" s="25">
        <v>0</v>
      </c>
      <c r="BB397" s="25">
        <v>0</v>
      </c>
      <c r="BC397" s="25">
        <v>0</v>
      </c>
      <c r="BD397" s="25">
        <v>0</v>
      </c>
      <c r="BE397" s="25">
        <v>0</v>
      </c>
      <c r="BF397" s="25">
        <v>0</v>
      </c>
      <c r="BG397" s="25">
        <v>0</v>
      </c>
      <c r="BH397" s="25">
        <v>0</v>
      </c>
      <c r="BI397" s="20">
        <v>0</v>
      </c>
      <c r="BJ397" s="21">
        <v>0</v>
      </c>
      <c r="BK397" s="21">
        <v>0</v>
      </c>
      <c r="BL397" s="22">
        <v>0</v>
      </c>
    </row>
    <row r="398" spans="1:64" ht="31.5" x14ac:dyDescent="0.25">
      <c r="A398" s="16" t="s">
        <v>42</v>
      </c>
      <c r="B398" s="17" t="s">
        <v>476</v>
      </c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8" t="s">
        <v>43</v>
      </c>
      <c r="R398" s="17"/>
      <c r="S398" s="17"/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1653.66364</v>
      </c>
      <c r="Z398" s="19">
        <v>0</v>
      </c>
      <c r="AA398" s="19">
        <v>1488.2972400000001</v>
      </c>
      <c r="AB398" s="19">
        <v>165.3664</v>
      </c>
      <c r="AC398" s="19">
        <v>0</v>
      </c>
      <c r="AD398" s="25">
        <f>1653.66364+1660.9897</f>
        <v>3314.6533399999998</v>
      </c>
      <c r="AE398" s="25">
        <v>0</v>
      </c>
      <c r="AF398" s="25">
        <v>1488.2972400000001</v>
      </c>
      <c r="AG398" s="25">
        <v>165.3664</v>
      </c>
      <c r="AH398" s="25">
        <v>0</v>
      </c>
      <c r="AI398" s="25">
        <v>0</v>
      </c>
      <c r="AJ398" s="25">
        <v>0</v>
      </c>
      <c r="AK398" s="25">
        <v>0</v>
      </c>
      <c r="AL398" s="25">
        <v>0</v>
      </c>
      <c r="AM398" s="25">
        <v>0</v>
      </c>
      <c r="AN398" s="25">
        <v>0</v>
      </c>
      <c r="AO398" s="25">
        <v>0</v>
      </c>
      <c r="AP398" s="25">
        <v>0</v>
      </c>
      <c r="AQ398" s="25">
        <v>0</v>
      </c>
      <c r="AR398" s="25">
        <v>0</v>
      </c>
      <c r="AS398" s="25">
        <v>0</v>
      </c>
      <c r="AT398" s="25">
        <v>0</v>
      </c>
      <c r="AU398" s="25">
        <v>0</v>
      </c>
      <c r="AV398" s="25">
        <v>0</v>
      </c>
      <c r="AW398" s="25">
        <v>0</v>
      </c>
      <c r="AX398" s="25">
        <v>0</v>
      </c>
      <c r="AY398" s="25">
        <v>0</v>
      </c>
      <c r="AZ398" s="25">
        <v>0</v>
      </c>
      <c r="BA398" s="25">
        <v>0</v>
      </c>
      <c r="BB398" s="25">
        <v>0</v>
      </c>
      <c r="BC398" s="25">
        <v>0</v>
      </c>
      <c r="BD398" s="25">
        <v>0</v>
      </c>
      <c r="BE398" s="25">
        <v>0</v>
      </c>
      <c r="BF398" s="25">
        <v>0</v>
      </c>
      <c r="BG398" s="25">
        <v>0</v>
      </c>
      <c r="BH398" s="25">
        <v>0</v>
      </c>
      <c r="BI398" s="20">
        <v>0</v>
      </c>
      <c r="BJ398" s="21">
        <v>0</v>
      </c>
      <c r="BK398" s="21">
        <v>0</v>
      </c>
      <c r="BL398" s="22">
        <v>0</v>
      </c>
    </row>
    <row r="399" spans="1:64" ht="31.5" x14ac:dyDescent="0.25">
      <c r="A399" s="16" t="s">
        <v>58</v>
      </c>
      <c r="B399" s="17" t="s">
        <v>476</v>
      </c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8" t="s">
        <v>59</v>
      </c>
      <c r="R399" s="17"/>
      <c r="S399" s="17"/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587</v>
      </c>
      <c r="Z399" s="19">
        <v>0</v>
      </c>
      <c r="AA399" s="19">
        <v>528.29999999999995</v>
      </c>
      <c r="AB399" s="19">
        <v>58.7</v>
      </c>
      <c r="AC399" s="19">
        <v>0</v>
      </c>
      <c r="AD399" s="25">
        <v>587</v>
      </c>
      <c r="AE399" s="25">
        <v>0</v>
      </c>
      <c r="AF399" s="25">
        <v>528.29999999999995</v>
      </c>
      <c r="AG399" s="25">
        <v>58.7</v>
      </c>
      <c r="AH399" s="25">
        <v>0</v>
      </c>
      <c r="AI399" s="25">
        <v>0</v>
      </c>
      <c r="AJ399" s="25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>
        <v>0</v>
      </c>
      <c r="AQ399" s="25">
        <v>0</v>
      </c>
      <c r="AR399" s="25">
        <v>0</v>
      </c>
      <c r="AS399" s="25">
        <v>0</v>
      </c>
      <c r="AT399" s="25">
        <v>0</v>
      </c>
      <c r="AU399" s="25">
        <v>0</v>
      </c>
      <c r="AV399" s="25">
        <v>0</v>
      </c>
      <c r="AW399" s="25">
        <v>0</v>
      </c>
      <c r="AX399" s="25">
        <v>0</v>
      </c>
      <c r="AY399" s="25">
        <v>0</v>
      </c>
      <c r="AZ399" s="25">
        <v>0</v>
      </c>
      <c r="BA399" s="25">
        <v>0</v>
      </c>
      <c r="BB399" s="25">
        <v>0</v>
      </c>
      <c r="BC399" s="25">
        <v>0</v>
      </c>
      <c r="BD399" s="25">
        <v>0</v>
      </c>
      <c r="BE399" s="25">
        <v>0</v>
      </c>
      <c r="BF399" s="25">
        <v>0</v>
      </c>
      <c r="BG399" s="25">
        <v>0</v>
      </c>
      <c r="BH399" s="25">
        <v>0</v>
      </c>
      <c r="BI399" s="20">
        <v>0</v>
      </c>
      <c r="BJ399" s="21">
        <v>0</v>
      </c>
      <c r="BK399" s="21">
        <v>0</v>
      </c>
      <c r="BL399" s="22">
        <v>0</v>
      </c>
    </row>
    <row r="400" spans="1:64" ht="31.5" x14ac:dyDescent="0.25">
      <c r="A400" s="16" t="s">
        <v>478</v>
      </c>
      <c r="B400" s="17" t="s">
        <v>479</v>
      </c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8"/>
      <c r="R400" s="17"/>
      <c r="S400" s="17"/>
      <c r="T400" s="19">
        <v>6210.4080000000004</v>
      </c>
      <c r="U400" s="19">
        <v>0</v>
      </c>
      <c r="V400" s="19">
        <v>0</v>
      </c>
      <c r="W400" s="19">
        <v>6210.4080000000004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25">
        <v>6210.4080000000004</v>
      </c>
      <c r="AE400" s="25">
        <v>0</v>
      </c>
      <c r="AF400" s="25">
        <v>0</v>
      </c>
      <c r="AG400" s="25">
        <v>6210.4080000000004</v>
      </c>
      <c r="AH400" s="25">
        <v>0</v>
      </c>
      <c r="AI400" s="25">
        <v>6417.0739999999996</v>
      </c>
      <c r="AJ400" s="25">
        <v>0</v>
      </c>
      <c r="AK400" s="25">
        <v>0</v>
      </c>
      <c r="AL400" s="25">
        <v>6417.0739999999996</v>
      </c>
      <c r="AM400" s="25">
        <v>0</v>
      </c>
      <c r="AN400" s="25">
        <v>0</v>
      </c>
      <c r="AO400" s="25">
        <v>0</v>
      </c>
      <c r="AP400" s="25">
        <v>0</v>
      </c>
      <c r="AQ400" s="25">
        <v>0</v>
      </c>
      <c r="AR400" s="25">
        <v>0</v>
      </c>
      <c r="AS400" s="25">
        <v>6417.0739999999996</v>
      </c>
      <c r="AT400" s="25">
        <v>0</v>
      </c>
      <c r="AU400" s="25">
        <v>0</v>
      </c>
      <c r="AV400" s="25">
        <v>6417.0739999999996</v>
      </c>
      <c r="AW400" s="25">
        <v>0</v>
      </c>
      <c r="AX400" s="25">
        <v>6417.0739999999996</v>
      </c>
      <c r="AY400" s="25">
        <v>0</v>
      </c>
      <c r="AZ400" s="25">
        <v>0</v>
      </c>
      <c r="BA400" s="25">
        <v>6417.0739999999996</v>
      </c>
      <c r="BB400" s="25">
        <v>0</v>
      </c>
      <c r="BC400" s="25">
        <v>0</v>
      </c>
      <c r="BD400" s="25">
        <v>0</v>
      </c>
      <c r="BE400" s="25">
        <v>0</v>
      </c>
      <c r="BF400" s="25">
        <v>0</v>
      </c>
      <c r="BG400" s="25">
        <v>0</v>
      </c>
      <c r="BH400" s="25">
        <v>6417.0739999999996</v>
      </c>
      <c r="BI400" s="20">
        <v>0</v>
      </c>
      <c r="BJ400" s="21">
        <v>0</v>
      </c>
      <c r="BK400" s="21">
        <v>6417.0739999999996</v>
      </c>
      <c r="BL400" s="22">
        <v>0</v>
      </c>
    </row>
    <row r="401" spans="1:64" ht="31.5" x14ac:dyDescent="0.25">
      <c r="A401" s="16" t="s">
        <v>480</v>
      </c>
      <c r="B401" s="17" t="s">
        <v>481</v>
      </c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8"/>
      <c r="R401" s="17"/>
      <c r="S401" s="17"/>
      <c r="T401" s="19">
        <v>5121.7879999999996</v>
      </c>
      <c r="U401" s="19">
        <v>0</v>
      </c>
      <c r="V401" s="19">
        <v>0</v>
      </c>
      <c r="W401" s="19">
        <v>5121.7879999999996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25">
        <v>5121.7879999999996</v>
      </c>
      <c r="AE401" s="25">
        <v>0</v>
      </c>
      <c r="AF401" s="25">
        <v>0</v>
      </c>
      <c r="AG401" s="25">
        <v>5121.7879999999996</v>
      </c>
      <c r="AH401" s="25">
        <v>0</v>
      </c>
      <c r="AI401" s="25">
        <v>5328.4539999999997</v>
      </c>
      <c r="AJ401" s="25">
        <v>0</v>
      </c>
      <c r="AK401" s="25">
        <v>0</v>
      </c>
      <c r="AL401" s="25">
        <v>5328.4539999999997</v>
      </c>
      <c r="AM401" s="25">
        <v>0</v>
      </c>
      <c r="AN401" s="25">
        <v>0</v>
      </c>
      <c r="AO401" s="25">
        <v>0</v>
      </c>
      <c r="AP401" s="25">
        <v>0</v>
      </c>
      <c r="AQ401" s="25">
        <v>0</v>
      </c>
      <c r="AR401" s="25">
        <v>0</v>
      </c>
      <c r="AS401" s="25">
        <v>5328.4539999999997</v>
      </c>
      <c r="AT401" s="25">
        <v>0</v>
      </c>
      <c r="AU401" s="25">
        <v>0</v>
      </c>
      <c r="AV401" s="25">
        <v>5328.4539999999997</v>
      </c>
      <c r="AW401" s="25">
        <v>0</v>
      </c>
      <c r="AX401" s="25">
        <v>5328.4539999999997</v>
      </c>
      <c r="AY401" s="25">
        <v>0</v>
      </c>
      <c r="AZ401" s="25">
        <v>0</v>
      </c>
      <c r="BA401" s="25">
        <v>5328.4539999999997</v>
      </c>
      <c r="BB401" s="25">
        <v>0</v>
      </c>
      <c r="BC401" s="25">
        <v>0</v>
      </c>
      <c r="BD401" s="25">
        <v>0</v>
      </c>
      <c r="BE401" s="25">
        <v>0</v>
      </c>
      <c r="BF401" s="25">
        <v>0</v>
      </c>
      <c r="BG401" s="25">
        <v>0</v>
      </c>
      <c r="BH401" s="25">
        <v>5328.4539999999997</v>
      </c>
      <c r="BI401" s="20">
        <v>0</v>
      </c>
      <c r="BJ401" s="21">
        <v>0</v>
      </c>
      <c r="BK401" s="21">
        <v>5328.4539999999997</v>
      </c>
      <c r="BL401" s="22">
        <v>0</v>
      </c>
    </row>
    <row r="402" spans="1:64" ht="15.75" x14ac:dyDescent="0.25">
      <c r="A402" s="16" t="s">
        <v>102</v>
      </c>
      <c r="B402" s="17" t="s">
        <v>481</v>
      </c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8" t="s">
        <v>103</v>
      </c>
      <c r="R402" s="17"/>
      <c r="S402" s="17"/>
      <c r="T402" s="19">
        <v>5121.7879999999996</v>
      </c>
      <c r="U402" s="19">
        <v>0</v>
      </c>
      <c r="V402" s="19">
        <v>0</v>
      </c>
      <c r="W402" s="19">
        <v>5121.7879999999996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25">
        <v>5121.7879999999996</v>
      </c>
      <c r="AE402" s="25">
        <v>0</v>
      </c>
      <c r="AF402" s="25">
        <v>0</v>
      </c>
      <c r="AG402" s="25">
        <v>5121.7879999999996</v>
      </c>
      <c r="AH402" s="25">
        <v>0</v>
      </c>
      <c r="AI402" s="25">
        <v>5328.4539999999997</v>
      </c>
      <c r="AJ402" s="25">
        <v>0</v>
      </c>
      <c r="AK402" s="25">
        <v>0</v>
      </c>
      <c r="AL402" s="25">
        <v>5328.4539999999997</v>
      </c>
      <c r="AM402" s="25">
        <v>0</v>
      </c>
      <c r="AN402" s="25">
        <v>0</v>
      </c>
      <c r="AO402" s="25">
        <v>0</v>
      </c>
      <c r="AP402" s="25">
        <v>0</v>
      </c>
      <c r="AQ402" s="25">
        <v>0</v>
      </c>
      <c r="AR402" s="25">
        <v>0</v>
      </c>
      <c r="AS402" s="25">
        <v>5328.4539999999997</v>
      </c>
      <c r="AT402" s="25">
        <v>0</v>
      </c>
      <c r="AU402" s="25">
        <v>0</v>
      </c>
      <c r="AV402" s="25">
        <v>5328.4539999999997</v>
      </c>
      <c r="AW402" s="25">
        <v>0</v>
      </c>
      <c r="AX402" s="25">
        <v>5328.4539999999997</v>
      </c>
      <c r="AY402" s="25">
        <v>0</v>
      </c>
      <c r="AZ402" s="25">
        <v>0</v>
      </c>
      <c r="BA402" s="25">
        <v>5328.4539999999997</v>
      </c>
      <c r="BB402" s="25">
        <v>0</v>
      </c>
      <c r="BC402" s="25">
        <v>0</v>
      </c>
      <c r="BD402" s="25">
        <v>0</v>
      </c>
      <c r="BE402" s="25">
        <v>0</v>
      </c>
      <c r="BF402" s="25">
        <v>0</v>
      </c>
      <c r="BG402" s="25">
        <v>0</v>
      </c>
      <c r="BH402" s="25">
        <v>5328.4539999999997</v>
      </c>
      <c r="BI402" s="20">
        <v>0</v>
      </c>
      <c r="BJ402" s="21">
        <v>0</v>
      </c>
      <c r="BK402" s="21">
        <v>5328.4539999999997</v>
      </c>
      <c r="BL402" s="22">
        <v>0</v>
      </c>
    </row>
    <row r="403" spans="1:64" ht="15.75" x14ac:dyDescent="0.25">
      <c r="A403" s="16" t="s">
        <v>482</v>
      </c>
      <c r="B403" s="17" t="s">
        <v>483</v>
      </c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8"/>
      <c r="R403" s="17"/>
      <c r="S403" s="17"/>
      <c r="T403" s="19">
        <v>1088.6199999999999</v>
      </c>
      <c r="U403" s="19">
        <v>0</v>
      </c>
      <c r="V403" s="19">
        <v>0</v>
      </c>
      <c r="W403" s="19">
        <v>1088.6199999999999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25">
        <v>1088.6199999999999</v>
      </c>
      <c r="AE403" s="25">
        <v>0</v>
      </c>
      <c r="AF403" s="25">
        <v>0</v>
      </c>
      <c r="AG403" s="25">
        <v>1088.6199999999999</v>
      </c>
      <c r="AH403" s="25">
        <v>0</v>
      </c>
      <c r="AI403" s="25">
        <v>1088.6199999999999</v>
      </c>
      <c r="AJ403" s="25">
        <v>0</v>
      </c>
      <c r="AK403" s="25">
        <v>0</v>
      </c>
      <c r="AL403" s="25">
        <v>1088.6199999999999</v>
      </c>
      <c r="AM403" s="25">
        <v>0</v>
      </c>
      <c r="AN403" s="25">
        <v>0</v>
      </c>
      <c r="AO403" s="25">
        <v>0</v>
      </c>
      <c r="AP403" s="25">
        <v>0</v>
      </c>
      <c r="AQ403" s="25">
        <v>0</v>
      </c>
      <c r="AR403" s="25">
        <v>0</v>
      </c>
      <c r="AS403" s="25">
        <v>1088.6199999999999</v>
      </c>
      <c r="AT403" s="25">
        <v>0</v>
      </c>
      <c r="AU403" s="25">
        <v>0</v>
      </c>
      <c r="AV403" s="25">
        <v>1088.6199999999999</v>
      </c>
      <c r="AW403" s="25">
        <v>0</v>
      </c>
      <c r="AX403" s="25">
        <v>1088.6199999999999</v>
      </c>
      <c r="AY403" s="25">
        <v>0</v>
      </c>
      <c r="AZ403" s="25">
        <v>0</v>
      </c>
      <c r="BA403" s="25">
        <v>1088.6199999999999</v>
      </c>
      <c r="BB403" s="25">
        <v>0</v>
      </c>
      <c r="BC403" s="25">
        <v>0</v>
      </c>
      <c r="BD403" s="25">
        <v>0</v>
      </c>
      <c r="BE403" s="25">
        <v>0</v>
      </c>
      <c r="BF403" s="25">
        <v>0</v>
      </c>
      <c r="BG403" s="25">
        <v>0</v>
      </c>
      <c r="BH403" s="25">
        <v>1088.6199999999999</v>
      </c>
      <c r="BI403" s="20">
        <v>0</v>
      </c>
      <c r="BJ403" s="21">
        <v>0</v>
      </c>
      <c r="BK403" s="21">
        <v>1088.6199999999999</v>
      </c>
      <c r="BL403" s="22">
        <v>0</v>
      </c>
    </row>
    <row r="404" spans="1:64" ht="31.5" x14ac:dyDescent="0.25">
      <c r="A404" s="16" t="s">
        <v>58</v>
      </c>
      <c r="B404" s="17" t="s">
        <v>483</v>
      </c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8" t="s">
        <v>59</v>
      </c>
      <c r="R404" s="17"/>
      <c r="S404" s="17"/>
      <c r="T404" s="19">
        <v>1088.6199999999999</v>
      </c>
      <c r="U404" s="19">
        <v>0</v>
      </c>
      <c r="V404" s="19">
        <v>0</v>
      </c>
      <c r="W404" s="19">
        <v>1088.6199999999999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25">
        <v>1088.6199999999999</v>
      </c>
      <c r="AE404" s="25">
        <v>0</v>
      </c>
      <c r="AF404" s="25">
        <v>0</v>
      </c>
      <c r="AG404" s="25">
        <v>1088.6199999999999</v>
      </c>
      <c r="AH404" s="25">
        <v>0</v>
      </c>
      <c r="AI404" s="25">
        <v>1088.6199999999999</v>
      </c>
      <c r="AJ404" s="25">
        <v>0</v>
      </c>
      <c r="AK404" s="25">
        <v>0</v>
      </c>
      <c r="AL404" s="25">
        <v>1088.6199999999999</v>
      </c>
      <c r="AM404" s="25">
        <v>0</v>
      </c>
      <c r="AN404" s="25">
        <v>0</v>
      </c>
      <c r="AO404" s="25">
        <v>0</v>
      </c>
      <c r="AP404" s="25">
        <v>0</v>
      </c>
      <c r="AQ404" s="25">
        <v>0</v>
      </c>
      <c r="AR404" s="25">
        <v>0</v>
      </c>
      <c r="AS404" s="25">
        <v>1088.6199999999999</v>
      </c>
      <c r="AT404" s="25">
        <v>0</v>
      </c>
      <c r="AU404" s="25">
        <v>0</v>
      </c>
      <c r="AV404" s="25">
        <v>1088.6199999999999</v>
      </c>
      <c r="AW404" s="25">
        <v>0</v>
      </c>
      <c r="AX404" s="25">
        <v>1088.6199999999999</v>
      </c>
      <c r="AY404" s="25">
        <v>0</v>
      </c>
      <c r="AZ404" s="25">
        <v>0</v>
      </c>
      <c r="BA404" s="25">
        <v>1088.6199999999999</v>
      </c>
      <c r="BB404" s="25">
        <v>0</v>
      </c>
      <c r="BC404" s="25">
        <v>0</v>
      </c>
      <c r="BD404" s="25">
        <v>0</v>
      </c>
      <c r="BE404" s="25">
        <v>0</v>
      </c>
      <c r="BF404" s="25">
        <v>0</v>
      </c>
      <c r="BG404" s="25">
        <v>0</v>
      </c>
      <c r="BH404" s="25">
        <v>1088.6199999999999</v>
      </c>
      <c r="BI404" s="20">
        <v>0</v>
      </c>
      <c r="BJ404" s="21">
        <v>0</v>
      </c>
      <c r="BK404" s="21">
        <v>1088.6199999999999</v>
      </c>
      <c r="BL404" s="22">
        <v>0</v>
      </c>
    </row>
    <row r="405" spans="1:64" ht="31.5" x14ac:dyDescent="0.25">
      <c r="A405" s="16" t="s">
        <v>484</v>
      </c>
      <c r="B405" s="17" t="s">
        <v>485</v>
      </c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8"/>
      <c r="R405" s="17"/>
      <c r="S405" s="17"/>
      <c r="T405" s="19">
        <v>2878.4029999999998</v>
      </c>
      <c r="U405" s="19">
        <v>0</v>
      </c>
      <c r="V405" s="19">
        <v>0</v>
      </c>
      <c r="W405" s="19">
        <v>2878.4029999999998</v>
      </c>
      <c r="X405" s="19">
        <v>0</v>
      </c>
      <c r="Y405" s="19">
        <v>-205.70375999999999</v>
      </c>
      <c r="Z405" s="19">
        <v>0</v>
      </c>
      <c r="AA405" s="19">
        <v>0</v>
      </c>
      <c r="AB405" s="19">
        <v>-205.70375999999999</v>
      </c>
      <c r="AC405" s="19">
        <v>0</v>
      </c>
      <c r="AD405" s="25">
        <v>2672.6992399999999</v>
      </c>
      <c r="AE405" s="25">
        <v>0</v>
      </c>
      <c r="AF405" s="25">
        <v>0</v>
      </c>
      <c r="AG405" s="25">
        <v>2672.6992399999999</v>
      </c>
      <c r="AH405" s="25">
        <v>0</v>
      </c>
      <c r="AI405" s="25">
        <v>2878.4029999999998</v>
      </c>
      <c r="AJ405" s="25">
        <v>0</v>
      </c>
      <c r="AK405" s="25">
        <v>0</v>
      </c>
      <c r="AL405" s="25">
        <v>2878.4029999999998</v>
      </c>
      <c r="AM405" s="25">
        <v>0</v>
      </c>
      <c r="AN405" s="25">
        <v>0</v>
      </c>
      <c r="AO405" s="25">
        <v>0</v>
      </c>
      <c r="AP405" s="25">
        <v>0</v>
      </c>
      <c r="AQ405" s="25">
        <v>0</v>
      </c>
      <c r="AR405" s="25">
        <v>0</v>
      </c>
      <c r="AS405" s="25">
        <v>2878.4029999999998</v>
      </c>
      <c r="AT405" s="25">
        <v>0</v>
      </c>
      <c r="AU405" s="25">
        <v>0</v>
      </c>
      <c r="AV405" s="25">
        <v>2878.4029999999998</v>
      </c>
      <c r="AW405" s="25">
        <v>0</v>
      </c>
      <c r="AX405" s="25">
        <v>2878.4029999999998</v>
      </c>
      <c r="AY405" s="25">
        <v>0</v>
      </c>
      <c r="AZ405" s="25">
        <v>0</v>
      </c>
      <c r="BA405" s="25">
        <v>2878.4029999999998</v>
      </c>
      <c r="BB405" s="25">
        <v>0</v>
      </c>
      <c r="BC405" s="25">
        <v>0</v>
      </c>
      <c r="BD405" s="25">
        <v>0</v>
      </c>
      <c r="BE405" s="25">
        <v>0</v>
      </c>
      <c r="BF405" s="25">
        <v>0</v>
      </c>
      <c r="BG405" s="25">
        <v>0</v>
      </c>
      <c r="BH405" s="25">
        <v>2878.4029999999998</v>
      </c>
      <c r="BI405" s="20">
        <v>0</v>
      </c>
      <c r="BJ405" s="21">
        <v>0</v>
      </c>
      <c r="BK405" s="21">
        <v>2878.4029999999998</v>
      </c>
      <c r="BL405" s="22">
        <v>0</v>
      </c>
    </row>
    <row r="406" spans="1:64" ht="15.75" x14ac:dyDescent="0.25">
      <c r="A406" s="16" t="s">
        <v>88</v>
      </c>
      <c r="B406" s="17" t="s">
        <v>486</v>
      </c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8"/>
      <c r="R406" s="17"/>
      <c r="S406" s="17"/>
      <c r="T406" s="19">
        <v>2878.4029999999998</v>
      </c>
      <c r="U406" s="19">
        <v>0</v>
      </c>
      <c r="V406" s="19">
        <v>0</v>
      </c>
      <c r="W406" s="19">
        <v>2878.4029999999998</v>
      </c>
      <c r="X406" s="19">
        <v>0</v>
      </c>
      <c r="Y406" s="19">
        <v>-205.70375999999999</v>
      </c>
      <c r="Z406" s="19">
        <v>0</v>
      </c>
      <c r="AA406" s="19">
        <v>0</v>
      </c>
      <c r="AB406" s="19">
        <v>-205.70375999999999</v>
      </c>
      <c r="AC406" s="19">
        <v>0</v>
      </c>
      <c r="AD406" s="25">
        <v>2672.6992399999999</v>
      </c>
      <c r="AE406" s="25">
        <v>0</v>
      </c>
      <c r="AF406" s="25">
        <v>0</v>
      </c>
      <c r="AG406" s="25">
        <v>2672.6992399999999</v>
      </c>
      <c r="AH406" s="25">
        <v>0</v>
      </c>
      <c r="AI406" s="25">
        <v>2878.4029999999998</v>
      </c>
      <c r="AJ406" s="25">
        <v>0</v>
      </c>
      <c r="AK406" s="25">
        <v>0</v>
      </c>
      <c r="AL406" s="25">
        <v>2878.4029999999998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0</v>
      </c>
      <c r="AS406" s="25">
        <v>2878.4029999999998</v>
      </c>
      <c r="AT406" s="25">
        <v>0</v>
      </c>
      <c r="AU406" s="25">
        <v>0</v>
      </c>
      <c r="AV406" s="25">
        <v>2878.4029999999998</v>
      </c>
      <c r="AW406" s="25">
        <v>0</v>
      </c>
      <c r="AX406" s="25">
        <v>2878.4029999999998</v>
      </c>
      <c r="AY406" s="25">
        <v>0</v>
      </c>
      <c r="AZ406" s="25">
        <v>0</v>
      </c>
      <c r="BA406" s="25">
        <v>2878.4029999999998</v>
      </c>
      <c r="BB406" s="25">
        <v>0</v>
      </c>
      <c r="BC406" s="25">
        <v>0</v>
      </c>
      <c r="BD406" s="25">
        <v>0</v>
      </c>
      <c r="BE406" s="25">
        <v>0</v>
      </c>
      <c r="BF406" s="25">
        <v>0</v>
      </c>
      <c r="BG406" s="25">
        <v>0</v>
      </c>
      <c r="BH406" s="25">
        <v>2878.4029999999998</v>
      </c>
      <c r="BI406" s="20">
        <v>0</v>
      </c>
      <c r="BJ406" s="21">
        <v>0</v>
      </c>
      <c r="BK406" s="21">
        <v>2878.4029999999998</v>
      </c>
      <c r="BL406" s="22">
        <v>0</v>
      </c>
    </row>
    <row r="407" spans="1:64" ht="47.25" x14ac:dyDescent="0.25">
      <c r="A407" s="16" t="s">
        <v>90</v>
      </c>
      <c r="B407" s="17" t="s">
        <v>486</v>
      </c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8" t="s">
        <v>91</v>
      </c>
      <c r="R407" s="17"/>
      <c r="S407" s="17"/>
      <c r="T407" s="19">
        <v>2283.9810000000002</v>
      </c>
      <c r="U407" s="19">
        <v>0</v>
      </c>
      <c r="V407" s="19">
        <v>0</v>
      </c>
      <c r="W407" s="19">
        <v>2283.9810000000002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25">
        <v>2283.9810000000002</v>
      </c>
      <c r="AE407" s="25">
        <v>0</v>
      </c>
      <c r="AF407" s="25">
        <v>0</v>
      </c>
      <c r="AG407" s="25">
        <v>2283.9810000000002</v>
      </c>
      <c r="AH407" s="25">
        <v>0</v>
      </c>
      <c r="AI407" s="25">
        <v>2283.9810000000002</v>
      </c>
      <c r="AJ407" s="25">
        <v>0</v>
      </c>
      <c r="AK407" s="25">
        <v>0</v>
      </c>
      <c r="AL407" s="25">
        <v>2283.9810000000002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2283.9810000000002</v>
      </c>
      <c r="AT407" s="25">
        <v>0</v>
      </c>
      <c r="AU407" s="25">
        <v>0</v>
      </c>
      <c r="AV407" s="25">
        <v>2283.9810000000002</v>
      </c>
      <c r="AW407" s="25">
        <v>0</v>
      </c>
      <c r="AX407" s="25">
        <v>2283.9810000000002</v>
      </c>
      <c r="AY407" s="25">
        <v>0</v>
      </c>
      <c r="AZ407" s="25">
        <v>0</v>
      </c>
      <c r="BA407" s="25">
        <v>2283.9810000000002</v>
      </c>
      <c r="BB407" s="25">
        <v>0</v>
      </c>
      <c r="BC407" s="25">
        <v>0</v>
      </c>
      <c r="BD407" s="25">
        <v>0</v>
      </c>
      <c r="BE407" s="25">
        <v>0</v>
      </c>
      <c r="BF407" s="25">
        <v>0</v>
      </c>
      <c r="BG407" s="25">
        <v>0</v>
      </c>
      <c r="BH407" s="25">
        <v>2283.9810000000002</v>
      </c>
      <c r="BI407" s="20">
        <v>0</v>
      </c>
      <c r="BJ407" s="21">
        <v>0</v>
      </c>
      <c r="BK407" s="21">
        <v>2283.9810000000002</v>
      </c>
      <c r="BL407" s="22">
        <v>0</v>
      </c>
    </row>
    <row r="408" spans="1:64" ht="31.5" x14ac:dyDescent="0.25">
      <c r="A408" s="16" t="s">
        <v>42</v>
      </c>
      <c r="B408" s="17" t="s">
        <v>486</v>
      </c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8" t="s">
        <v>43</v>
      </c>
      <c r="R408" s="17"/>
      <c r="S408" s="17"/>
      <c r="T408" s="19">
        <v>389.42200000000003</v>
      </c>
      <c r="U408" s="19">
        <v>0</v>
      </c>
      <c r="V408" s="19">
        <v>0</v>
      </c>
      <c r="W408" s="19">
        <v>389.42200000000003</v>
      </c>
      <c r="X408" s="19">
        <v>0</v>
      </c>
      <c r="Y408" s="19">
        <v>-65.703760000000003</v>
      </c>
      <c r="Z408" s="19">
        <v>0</v>
      </c>
      <c r="AA408" s="19">
        <v>0</v>
      </c>
      <c r="AB408" s="19">
        <v>-65.703760000000003</v>
      </c>
      <c r="AC408" s="19">
        <v>0</v>
      </c>
      <c r="AD408" s="25">
        <v>323.71823999999998</v>
      </c>
      <c r="AE408" s="25">
        <v>0</v>
      </c>
      <c r="AF408" s="25">
        <v>0</v>
      </c>
      <c r="AG408" s="25">
        <v>323.71823999999998</v>
      </c>
      <c r="AH408" s="25">
        <v>0</v>
      </c>
      <c r="AI408" s="25">
        <v>389.42200000000003</v>
      </c>
      <c r="AJ408" s="25">
        <v>0</v>
      </c>
      <c r="AK408" s="25">
        <v>0</v>
      </c>
      <c r="AL408" s="25">
        <v>389.42200000000003</v>
      </c>
      <c r="AM408" s="25">
        <v>0</v>
      </c>
      <c r="AN408" s="25">
        <v>0</v>
      </c>
      <c r="AO408" s="25">
        <v>0</v>
      </c>
      <c r="AP408" s="25">
        <v>0</v>
      </c>
      <c r="AQ408" s="25">
        <v>0</v>
      </c>
      <c r="AR408" s="25">
        <v>0</v>
      </c>
      <c r="AS408" s="25">
        <v>389.42200000000003</v>
      </c>
      <c r="AT408" s="25">
        <v>0</v>
      </c>
      <c r="AU408" s="25">
        <v>0</v>
      </c>
      <c r="AV408" s="25">
        <v>389.42200000000003</v>
      </c>
      <c r="AW408" s="25">
        <v>0</v>
      </c>
      <c r="AX408" s="25">
        <v>389.42200000000003</v>
      </c>
      <c r="AY408" s="25">
        <v>0</v>
      </c>
      <c r="AZ408" s="25">
        <v>0</v>
      </c>
      <c r="BA408" s="25">
        <v>389.42200000000003</v>
      </c>
      <c r="BB408" s="25">
        <v>0</v>
      </c>
      <c r="BC408" s="25">
        <v>0</v>
      </c>
      <c r="BD408" s="25">
        <v>0</v>
      </c>
      <c r="BE408" s="25">
        <v>0</v>
      </c>
      <c r="BF408" s="25">
        <v>0</v>
      </c>
      <c r="BG408" s="25">
        <v>0</v>
      </c>
      <c r="BH408" s="25">
        <v>389.42200000000003</v>
      </c>
      <c r="BI408" s="20">
        <v>0</v>
      </c>
      <c r="BJ408" s="21">
        <v>0</v>
      </c>
      <c r="BK408" s="21">
        <v>389.42200000000003</v>
      </c>
      <c r="BL408" s="22">
        <v>0</v>
      </c>
    </row>
    <row r="409" spans="1:64" ht="15.75" x14ac:dyDescent="0.25">
      <c r="A409" s="16" t="s">
        <v>64</v>
      </c>
      <c r="B409" s="17" t="s">
        <v>486</v>
      </c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8" t="s">
        <v>65</v>
      </c>
      <c r="R409" s="17"/>
      <c r="S409" s="17"/>
      <c r="T409" s="19">
        <v>205</v>
      </c>
      <c r="U409" s="19">
        <v>0</v>
      </c>
      <c r="V409" s="19">
        <v>0</v>
      </c>
      <c r="W409" s="19">
        <v>205</v>
      </c>
      <c r="X409" s="19">
        <v>0</v>
      </c>
      <c r="Y409" s="19">
        <v>-140</v>
      </c>
      <c r="Z409" s="19">
        <v>0</v>
      </c>
      <c r="AA409" s="19">
        <v>0</v>
      </c>
      <c r="AB409" s="19">
        <v>-140</v>
      </c>
      <c r="AC409" s="19">
        <v>0</v>
      </c>
      <c r="AD409" s="25">
        <v>65</v>
      </c>
      <c r="AE409" s="25">
        <v>0</v>
      </c>
      <c r="AF409" s="25">
        <v>0</v>
      </c>
      <c r="AG409" s="25">
        <v>65</v>
      </c>
      <c r="AH409" s="25">
        <v>0</v>
      </c>
      <c r="AI409" s="25">
        <v>205</v>
      </c>
      <c r="AJ409" s="25">
        <v>0</v>
      </c>
      <c r="AK409" s="25">
        <v>0</v>
      </c>
      <c r="AL409" s="25">
        <v>205</v>
      </c>
      <c r="AM409" s="25">
        <v>0</v>
      </c>
      <c r="AN409" s="25">
        <v>0</v>
      </c>
      <c r="AO409" s="25">
        <v>0</v>
      </c>
      <c r="AP409" s="25">
        <v>0</v>
      </c>
      <c r="AQ409" s="25">
        <v>0</v>
      </c>
      <c r="AR409" s="25">
        <v>0</v>
      </c>
      <c r="AS409" s="25">
        <v>205</v>
      </c>
      <c r="AT409" s="25">
        <v>0</v>
      </c>
      <c r="AU409" s="25">
        <v>0</v>
      </c>
      <c r="AV409" s="25">
        <v>205</v>
      </c>
      <c r="AW409" s="25">
        <v>0</v>
      </c>
      <c r="AX409" s="25">
        <v>205</v>
      </c>
      <c r="AY409" s="25">
        <v>0</v>
      </c>
      <c r="AZ409" s="25">
        <v>0</v>
      </c>
      <c r="BA409" s="25">
        <v>205</v>
      </c>
      <c r="BB409" s="25">
        <v>0</v>
      </c>
      <c r="BC409" s="25">
        <v>0</v>
      </c>
      <c r="BD409" s="25">
        <v>0</v>
      </c>
      <c r="BE409" s="25">
        <v>0</v>
      </c>
      <c r="BF409" s="25">
        <v>0</v>
      </c>
      <c r="BG409" s="25">
        <v>0</v>
      </c>
      <c r="BH409" s="25">
        <v>205</v>
      </c>
      <c r="BI409" s="20">
        <v>0</v>
      </c>
      <c r="BJ409" s="21">
        <v>0</v>
      </c>
      <c r="BK409" s="21">
        <v>205</v>
      </c>
      <c r="BL409" s="22">
        <v>0</v>
      </c>
    </row>
    <row r="410" spans="1:64" ht="15.75" x14ac:dyDescent="0.25">
      <c r="A410" s="16" t="s">
        <v>487</v>
      </c>
      <c r="B410" s="17" t="s">
        <v>488</v>
      </c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8"/>
      <c r="R410" s="17"/>
      <c r="S410" s="17"/>
      <c r="T410" s="19">
        <v>120</v>
      </c>
      <c r="U410" s="19">
        <v>0</v>
      </c>
      <c r="V410" s="19">
        <v>0</v>
      </c>
      <c r="W410" s="19">
        <v>120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25">
        <v>120</v>
      </c>
      <c r="AE410" s="25">
        <v>0</v>
      </c>
      <c r="AF410" s="25">
        <v>0</v>
      </c>
      <c r="AG410" s="25">
        <v>120</v>
      </c>
      <c r="AH410" s="25">
        <v>0</v>
      </c>
      <c r="AI410" s="25">
        <v>280</v>
      </c>
      <c r="AJ410" s="25">
        <v>0</v>
      </c>
      <c r="AK410" s="25">
        <v>0</v>
      </c>
      <c r="AL410" s="25">
        <v>280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5">
        <v>280</v>
      </c>
      <c r="AT410" s="25">
        <v>0</v>
      </c>
      <c r="AU410" s="25">
        <v>0</v>
      </c>
      <c r="AV410" s="25">
        <v>280</v>
      </c>
      <c r="AW410" s="25">
        <v>0</v>
      </c>
      <c r="AX410" s="25">
        <v>280</v>
      </c>
      <c r="AY410" s="25">
        <v>0</v>
      </c>
      <c r="AZ410" s="25">
        <v>0</v>
      </c>
      <c r="BA410" s="25">
        <v>280</v>
      </c>
      <c r="BB410" s="25">
        <v>0</v>
      </c>
      <c r="BC410" s="25">
        <v>0</v>
      </c>
      <c r="BD410" s="25">
        <v>0</v>
      </c>
      <c r="BE410" s="25">
        <v>0</v>
      </c>
      <c r="BF410" s="25">
        <v>0</v>
      </c>
      <c r="BG410" s="25">
        <v>0</v>
      </c>
      <c r="BH410" s="25">
        <v>280</v>
      </c>
      <c r="BI410" s="20">
        <v>0</v>
      </c>
      <c r="BJ410" s="21">
        <v>0</v>
      </c>
      <c r="BK410" s="21">
        <v>280</v>
      </c>
      <c r="BL410" s="22">
        <v>0</v>
      </c>
    </row>
    <row r="411" spans="1:64" ht="31.5" x14ac:dyDescent="0.25">
      <c r="A411" s="16" t="s">
        <v>489</v>
      </c>
      <c r="B411" s="17" t="s">
        <v>490</v>
      </c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8"/>
      <c r="R411" s="17"/>
      <c r="S411" s="17"/>
      <c r="T411" s="19">
        <v>75</v>
      </c>
      <c r="U411" s="19">
        <v>0</v>
      </c>
      <c r="V411" s="19">
        <v>0</v>
      </c>
      <c r="W411" s="19">
        <v>75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25">
        <v>75</v>
      </c>
      <c r="AE411" s="25">
        <v>0</v>
      </c>
      <c r="AF411" s="25">
        <v>0</v>
      </c>
      <c r="AG411" s="25">
        <v>75</v>
      </c>
      <c r="AH411" s="25">
        <v>0</v>
      </c>
      <c r="AI411" s="25">
        <v>230</v>
      </c>
      <c r="AJ411" s="25">
        <v>0</v>
      </c>
      <c r="AK411" s="25">
        <v>0</v>
      </c>
      <c r="AL411" s="25">
        <v>230</v>
      </c>
      <c r="AM411" s="25">
        <v>0</v>
      </c>
      <c r="AN411" s="25">
        <v>0</v>
      </c>
      <c r="AO411" s="25">
        <v>0</v>
      </c>
      <c r="AP411" s="25">
        <v>0</v>
      </c>
      <c r="AQ411" s="25">
        <v>0</v>
      </c>
      <c r="AR411" s="25">
        <v>0</v>
      </c>
      <c r="AS411" s="25">
        <v>230</v>
      </c>
      <c r="AT411" s="25">
        <v>0</v>
      </c>
      <c r="AU411" s="25">
        <v>0</v>
      </c>
      <c r="AV411" s="25">
        <v>230</v>
      </c>
      <c r="AW411" s="25">
        <v>0</v>
      </c>
      <c r="AX411" s="25">
        <v>230</v>
      </c>
      <c r="AY411" s="25">
        <v>0</v>
      </c>
      <c r="AZ411" s="25">
        <v>0</v>
      </c>
      <c r="BA411" s="25">
        <v>230</v>
      </c>
      <c r="BB411" s="25">
        <v>0</v>
      </c>
      <c r="BC411" s="25">
        <v>0</v>
      </c>
      <c r="BD411" s="25">
        <v>0</v>
      </c>
      <c r="BE411" s="25">
        <v>0</v>
      </c>
      <c r="BF411" s="25">
        <v>0</v>
      </c>
      <c r="BG411" s="25">
        <v>0</v>
      </c>
      <c r="BH411" s="25">
        <v>230</v>
      </c>
      <c r="BI411" s="20">
        <v>0</v>
      </c>
      <c r="BJ411" s="21">
        <v>0</v>
      </c>
      <c r="BK411" s="21">
        <v>230</v>
      </c>
      <c r="BL411" s="22">
        <v>0</v>
      </c>
    </row>
    <row r="412" spans="1:64" ht="31.5" x14ac:dyDescent="0.25">
      <c r="A412" s="16" t="s">
        <v>42</v>
      </c>
      <c r="B412" s="17" t="s">
        <v>490</v>
      </c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8" t="s">
        <v>43</v>
      </c>
      <c r="R412" s="17"/>
      <c r="S412" s="17"/>
      <c r="T412" s="19">
        <v>75</v>
      </c>
      <c r="U412" s="19">
        <v>0</v>
      </c>
      <c r="V412" s="19">
        <v>0</v>
      </c>
      <c r="W412" s="19">
        <v>75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25">
        <v>75</v>
      </c>
      <c r="AE412" s="25">
        <v>0</v>
      </c>
      <c r="AF412" s="25">
        <v>0</v>
      </c>
      <c r="AG412" s="25">
        <v>75</v>
      </c>
      <c r="AH412" s="25">
        <v>0</v>
      </c>
      <c r="AI412" s="25">
        <v>230</v>
      </c>
      <c r="AJ412" s="25">
        <v>0</v>
      </c>
      <c r="AK412" s="25">
        <v>0</v>
      </c>
      <c r="AL412" s="25">
        <v>230</v>
      </c>
      <c r="AM412" s="25">
        <v>0</v>
      </c>
      <c r="AN412" s="25">
        <v>0</v>
      </c>
      <c r="AO412" s="25">
        <v>0</v>
      </c>
      <c r="AP412" s="25">
        <v>0</v>
      </c>
      <c r="AQ412" s="25">
        <v>0</v>
      </c>
      <c r="AR412" s="25">
        <v>0</v>
      </c>
      <c r="AS412" s="25">
        <v>230</v>
      </c>
      <c r="AT412" s="25">
        <v>0</v>
      </c>
      <c r="AU412" s="25">
        <v>0</v>
      </c>
      <c r="AV412" s="25">
        <v>230</v>
      </c>
      <c r="AW412" s="25">
        <v>0</v>
      </c>
      <c r="AX412" s="25">
        <v>230</v>
      </c>
      <c r="AY412" s="25">
        <v>0</v>
      </c>
      <c r="AZ412" s="25">
        <v>0</v>
      </c>
      <c r="BA412" s="25">
        <v>230</v>
      </c>
      <c r="BB412" s="25">
        <v>0</v>
      </c>
      <c r="BC412" s="25">
        <v>0</v>
      </c>
      <c r="BD412" s="25">
        <v>0</v>
      </c>
      <c r="BE412" s="25">
        <v>0</v>
      </c>
      <c r="BF412" s="25">
        <v>0</v>
      </c>
      <c r="BG412" s="25">
        <v>0</v>
      </c>
      <c r="BH412" s="25">
        <v>230</v>
      </c>
      <c r="BI412" s="20">
        <v>0</v>
      </c>
      <c r="BJ412" s="21">
        <v>0</v>
      </c>
      <c r="BK412" s="21">
        <v>230</v>
      </c>
      <c r="BL412" s="22">
        <v>0</v>
      </c>
    </row>
    <row r="413" spans="1:64" ht="15.75" x14ac:dyDescent="0.25">
      <c r="A413" s="16" t="s">
        <v>491</v>
      </c>
      <c r="B413" s="17" t="s">
        <v>492</v>
      </c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8"/>
      <c r="R413" s="17"/>
      <c r="S413" s="17"/>
      <c r="T413" s="19">
        <v>45</v>
      </c>
      <c r="U413" s="19">
        <v>0</v>
      </c>
      <c r="V413" s="19">
        <v>0</v>
      </c>
      <c r="W413" s="19">
        <v>45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25">
        <v>45</v>
      </c>
      <c r="AE413" s="25">
        <v>0</v>
      </c>
      <c r="AF413" s="25">
        <v>0</v>
      </c>
      <c r="AG413" s="25">
        <v>45</v>
      </c>
      <c r="AH413" s="25">
        <v>0</v>
      </c>
      <c r="AI413" s="25">
        <v>50</v>
      </c>
      <c r="AJ413" s="25">
        <v>0</v>
      </c>
      <c r="AK413" s="25">
        <v>0</v>
      </c>
      <c r="AL413" s="25">
        <v>50</v>
      </c>
      <c r="AM413" s="25">
        <v>0</v>
      </c>
      <c r="AN413" s="25">
        <v>0</v>
      </c>
      <c r="AO413" s="25">
        <v>0</v>
      </c>
      <c r="AP413" s="25">
        <v>0</v>
      </c>
      <c r="AQ413" s="25">
        <v>0</v>
      </c>
      <c r="AR413" s="25">
        <v>0</v>
      </c>
      <c r="AS413" s="25">
        <v>50</v>
      </c>
      <c r="AT413" s="25">
        <v>0</v>
      </c>
      <c r="AU413" s="25">
        <v>0</v>
      </c>
      <c r="AV413" s="25">
        <v>50</v>
      </c>
      <c r="AW413" s="25">
        <v>0</v>
      </c>
      <c r="AX413" s="25">
        <v>50</v>
      </c>
      <c r="AY413" s="25">
        <v>0</v>
      </c>
      <c r="AZ413" s="25">
        <v>0</v>
      </c>
      <c r="BA413" s="25">
        <v>50</v>
      </c>
      <c r="BB413" s="25">
        <v>0</v>
      </c>
      <c r="BC413" s="25">
        <v>0</v>
      </c>
      <c r="BD413" s="25">
        <v>0</v>
      </c>
      <c r="BE413" s="25">
        <v>0</v>
      </c>
      <c r="BF413" s="25">
        <v>0</v>
      </c>
      <c r="BG413" s="25">
        <v>0</v>
      </c>
      <c r="BH413" s="25">
        <v>50</v>
      </c>
      <c r="BI413" s="20">
        <v>0</v>
      </c>
      <c r="BJ413" s="21">
        <v>0</v>
      </c>
      <c r="BK413" s="21">
        <v>50</v>
      </c>
      <c r="BL413" s="22">
        <v>0</v>
      </c>
    </row>
    <row r="414" spans="1:64" ht="31.5" x14ac:dyDescent="0.25">
      <c r="A414" s="16" t="s">
        <v>42</v>
      </c>
      <c r="B414" s="17" t="s">
        <v>492</v>
      </c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8" t="s">
        <v>43</v>
      </c>
      <c r="R414" s="17"/>
      <c r="S414" s="17"/>
      <c r="T414" s="19">
        <v>45</v>
      </c>
      <c r="U414" s="19">
        <v>0</v>
      </c>
      <c r="V414" s="19">
        <v>0</v>
      </c>
      <c r="W414" s="19">
        <v>45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25">
        <v>45</v>
      </c>
      <c r="AE414" s="25">
        <v>0</v>
      </c>
      <c r="AF414" s="25">
        <v>0</v>
      </c>
      <c r="AG414" s="25">
        <v>45</v>
      </c>
      <c r="AH414" s="25">
        <v>0</v>
      </c>
      <c r="AI414" s="25">
        <v>50</v>
      </c>
      <c r="AJ414" s="25">
        <v>0</v>
      </c>
      <c r="AK414" s="25">
        <v>0</v>
      </c>
      <c r="AL414" s="25">
        <v>50</v>
      </c>
      <c r="AM414" s="25">
        <v>0</v>
      </c>
      <c r="AN414" s="25">
        <v>0</v>
      </c>
      <c r="AO414" s="25">
        <v>0</v>
      </c>
      <c r="AP414" s="25">
        <v>0</v>
      </c>
      <c r="AQ414" s="25">
        <v>0</v>
      </c>
      <c r="AR414" s="25">
        <v>0</v>
      </c>
      <c r="AS414" s="25">
        <v>50</v>
      </c>
      <c r="AT414" s="25">
        <v>0</v>
      </c>
      <c r="AU414" s="25">
        <v>0</v>
      </c>
      <c r="AV414" s="25">
        <v>50</v>
      </c>
      <c r="AW414" s="25">
        <v>0</v>
      </c>
      <c r="AX414" s="25">
        <v>50</v>
      </c>
      <c r="AY414" s="25">
        <v>0</v>
      </c>
      <c r="AZ414" s="25">
        <v>0</v>
      </c>
      <c r="BA414" s="25">
        <v>50</v>
      </c>
      <c r="BB414" s="25">
        <v>0</v>
      </c>
      <c r="BC414" s="25">
        <v>0</v>
      </c>
      <c r="BD414" s="25">
        <v>0</v>
      </c>
      <c r="BE414" s="25">
        <v>0</v>
      </c>
      <c r="BF414" s="25">
        <v>0</v>
      </c>
      <c r="BG414" s="25">
        <v>0</v>
      </c>
      <c r="BH414" s="25">
        <v>50</v>
      </c>
      <c r="BI414" s="20">
        <v>0</v>
      </c>
      <c r="BJ414" s="21">
        <v>0</v>
      </c>
      <c r="BK414" s="21">
        <v>50</v>
      </c>
      <c r="BL414" s="22">
        <v>0</v>
      </c>
    </row>
    <row r="415" spans="1:64" ht="15.75" x14ac:dyDescent="0.25">
      <c r="A415" s="10" t="s">
        <v>493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9"/>
      <c r="R415" s="11"/>
      <c r="S415" s="11"/>
      <c r="T415" s="12">
        <v>691065.67651999998</v>
      </c>
      <c r="U415" s="12">
        <v>65670.50232</v>
      </c>
      <c r="V415" s="12">
        <v>289137.94092999998</v>
      </c>
      <c r="W415" s="12">
        <v>336257.23327000003</v>
      </c>
      <c r="X415" s="12">
        <v>0</v>
      </c>
      <c r="Y415" s="12">
        <v>11229.433080000001</v>
      </c>
      <c r="Z415" s="12">
        <v>0</v>
      </c>
      <c r="AA415" s="12">
        <v>1423.9214099999999</v>
      </c>
      <c r="AB415" s="12">
        <v>9805.5116699999999</v>
      </c>
      <c r="AC415" s="12">
        <v>0</v>
      </c>
      <c r="AD415" s="24">
        <f>702295.1096-1423.92141</f>
        <v>700871.18819000002</v>
      </c>
      <c r="AE415" s="24">
        <v>65670.50232</v>
      </c>
      <c r="AF415" s="24">
        <v>290561.86233999999</v>
      </c>
      <c r="AG415" s="24">
        <v>346062.74494</v>
      </c>
      <c r="AH415" s="24">
        <v>0</v>
      </c>
      <c r="AI415" s="24">
        <v>643393.17633000005</v>
      </c>
      <c r="AJ415" s="24">
        <v>29031.097750000001</v>
      </c>
      <c r="AK415" s="24">
        <v>293622.67823999998</v>
      </c>
      <c r="AL415" s="24">
        <v>320739.40033999999</v>
      </c>
      <c r="AM415" s="24">
        <v>0</v>
      </c>
      <c r="AN415" s="24">
        <v>0</v>
      </c>
      <c r="AO415" s="24">
        <v>0</v>
      </c>
      <c r="AP415" s="24">
        <v>0</v>
      </c>
      <c r="AQ415" s="24">
        <v>0</v>
      </c>
      <c r="AR415" s="24">
        <v>0</v>
      </c>
      <c r="AS415" s="24">
        <v>643393.17633000005</v>
      </c>
      <c r="AT415" s="24">
        <v>29031.097750000001</v>
      </c>
      <c r="AU415" s="24">
        <v>293622.67823999998</v>
      </c>
      <c r="AV415" s="24">
        <v>320739.40033999999</v>
      </c>
      <c r="AW415" s="24">
        <v>0</v>
      </c>
      <c r="AX415" s="24">
        <v>627663.35514999996</v>
      </c>
      <c r="AY415" s="24">
        <v>31911.009529999999</v>
      </c>
      <c r="AZ415" s="24">
        <v>269548.98706999997</v>
      </c>
      <c r="BA415" s="24">
        <v>326203.35855</v>
      </c>
      <c r="BB415" s="24">
        <v>0</v>
      </c>
      <c r="BC415" s="24">
        <v>0</v>
      </c>
      <c r="BD415" s="24">
        <v>0</v>
      </c>
      <c r="BE415" s="24">
        <v>0</v>
      </c>
      <c r="BF415" s="24">
        <v>0</v>
      </c>
      <c r="BG415" s="24">
        <v>0</v>
      </c>
      <c r="BH415" s="24">
        <v>627663.35514999996</v>
      </c>
      <c r="BI415" s="13">
        <v>31911.009529999999</v>
      </c>
      <c r="BJ415" s="14">
        <v>269548.98706999997</v>
      </c>
      <c r="BK415" s="14">
        <v>326203.35855</v>
      </c>
      <c r="BL415" s="15">
        <v>0</v>
      </c>
    </row>
  </sheetData>
  <mergeCells count="53">
    <mergeCell ref="AS1:BH1"/>
    <mergeCell ref="W8:W9"/>
    <mergeCell ref="V8:V9"/>
    <mergeCell ref="X8:X9"/>
    <mergeCell ref="AE8:AE9"/>
    <mergeCell ref="AJ8:AJ9"/>
    <mergeCell ref="AG8:AG9"/>
    <mergeCell ref="AH8:AH9"/>
    <mergeCell ref="AF8:AF9"/>
    <mergeCell ref="A6:BH6"/>
    <mergeCell ref="AU8:AU9"/>
    <mergeCell ref="A8:A9"/>
    <mergeCell ref="T8:T9"/>
    <mergeCell ref="B8:P9"/>
    <mergeCell ref="AK8:AK9"/>
    <mergeCell ref="BJ8:BJ9"/>
    <mergeCell ref="AL8:AL9"/>
    <mergeCell ref="BC8:BC9"/>
    <mergeCell ref="AM8:AM9"/>
    <mergeCell ref="BD8:BD9"/>
    <mergeCell ref="BH8:BH9"/>
    <mergeCell ref="BA8:BA9"/>
    <mergeCell ref="BB8:BB9"/>
    <mergeCell ref="AQ8:AQ9"/>
    <mergeCell ref="AZ8:AZ9"/>
    <mergeCell ref="AW8:AW9"/>
    <mergeCell ref="BE8:BE9"/>
    <mergeCell ref="AV8:AV9"/>
    <mergeCell ref="BG8:BG9"/>
    <mergeCell ref="AT8:AT9"/>
    <mergeCell ref="BI8:BI9"/>
    <mergeCell ref="BL8:BL9"/>
    <mergeCell ref="AC8:AC9"/>
    <mergeCell ref="BK8:BK9"/>
    <mergeCell ref="AY8:AY9"/>
    <mergeCell ref="Z8:Z9"/>
    <mergeCell ref="AN8:AN9"/>
    <mergeCell ref="AB8:AB9"/>
    <mergeCell ref="AS8:AS9"/>
    <mergeCell ref="AP8:AP9"/>
    <mergeCell ref="AA8:AA9"/>
    <mergeCell ref="AR8:AR9"/>
    <mergeCell ref="AI8:AI9"/>
    <mergeCell ref="AO8:AO9"/>
    <mergeCell ref="BF8:BF9"/>
    <mergeCell ref="AX8:AX9"/>
    <mergeCell ref="AD8:AD9"/>
    <mergeCell ref="AD4:BH4"/>
    <mergeCell ref="Y8:Y9"/>
    <mergeCell ref="Q8:Q9"/>
    <mergeCell ref="U8:U9"/>
    <mergeCell ref="S8:S9"/>
    <mergeCell ref="R8:R9"/>
  </mergeCells>
  <pageMargins left="1.1811023622047245" right="0.39370078740157483" top="0.59055118110236227" bottom="0.59055118110236227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rep:2.55.0.967</dc:description>
  <cp:lastModifiedBy>Земское собрание 2</cp:lastModifiedBy>
  <cp:lastPrinted>2023-09-20T09:24:47Z</cp:lastPrinted>
  <dcterms:created xsi:type="dcterms:W3CDTF">2023-09-07T05:45:27Z</dcterms:created>
  <dcterms:modified xsi:type="dcterms:W3CDTF">2023-09-20T09:27:24Z</dcterms:modified>
</cp:coreProperties>
</file>