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Все года" sheetId="1" r:id="rId1"/>
  </sheets>
  <definedNames>
    <definedName name="_xlnm._FilterDatabase" localSheetId="0" hidden="1">'Все года'!$E$12:$E$16</definedName>
    <definedName name="_xlnm.Print_Titles" localSheetId="0">'Все года'!$8:$10</definedName>
  </definedNames>
  <calcPr calcId="152511"/>
</workbook>
</file>

<file path=xl/calcChain.xml><?xml version="1.0" encoding="utf-8"?>
<calcChain xmlns="http://schemas.openxmlformats.org/spreadsheetml/2006/main">
  <c r="AK16" i="1" l="1"/>
  <c r="AK15" i="1"/>
  <c r="AK13" i="1"/>
  <c r="AK12" i="1"/>
  <c r="AK185" i="1" l="1"/>
  <c r="AK184" i="1"/>
  <c r="AK191" i="1"/>
  <c r="AK190" i="1"/>
  <c r="AK204" i="1"/>
  <c r="AK205" i="1"/>
  <c r="AK206" i="1"/>
  <c r="AK380" i="1"/>
  <c r="AK379" i="1"/>
  <c r="AK389" i="1"/>
  <c r="AK390" i="1"/>
  <c r="AK393" i="1"/>
  <c r="AK369" i="1" l="1"/>
  <c r="AK27" i="1"/>
  <c r="AK63" i="1"/>
  <c r="AK64" i="1"/>
  <c r="AK121" i="1"/>
  <c r="AK140" i="1"/>
  <c r="AK141" i="1"/>
  <c r="AK345" i="1" l="1"/>
  <c r="BO228" i="1" l="1"/>
  <c r="BO227" i="1"/>
  <c r="AZ228" i="1"/>
  <c r="AZ227" i="1"/>
  <c r="AK106" i="1" l="1"/>
  <c r="AK105" i="1"/>
  <c r="AK382" i="1"/>
  <c r="AK381" i="1"/>
  <c r="AK361" i="1"/>
  <c r="AK360" i="1"/>
  <c r="AZ315" i="1"/>
  <c r="AZ314" i="1"/>
  <c r="AK315" i="1"/>
  <c r="AK314" i="1"/>
  <c r="AK95" i="1"/>
  <c r="AK96" i="1"/>
</calcChain>
</file>

<file path=xl/sharedStrings.xml><?xml version="1.0" encoding="utf-8"?>
<sst xmlns="http://schemas.openxmlformats.org/spreadsheetml/2006/main" count="1478" uniqueCount="350">
  <si>
    <t>к решению Думы</t>
  </si>
  <si>
    <t>Ординского муниципального округа</t>
  </si>
  <si>
    <t>Ведомственная структура расходов бюджета Ординского муниципального округа на 2023-2025 годы</t>
  </si>
  <si>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</si>
  <si>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</si>
  <si>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</si>
  <si>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</si>
  <si>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</si>
  <si>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</si>
  <si>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</si>
  <si>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</si>
  <si>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</si>
  <si>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</si>
  <si>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</si>
  <si>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</si>
  <si>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</si>
  <si>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</si>
  <si>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</si>
  <si>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</si>
  <si>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</si>
  <si>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Ведомство</t>
  </si>
  <si>
    <t>КФСР</t>
  </si>
  <si>
    <t>Целевая статья</t>
  </si>
  <si>
    <t>Вид расхода</t>
  </si>
  <si>
    <t>2023 год</t>
  </si>
  <si>
    <t>2023 год (Ф)</t>
  </si>
  <si>
    <t>2023 год (Р)</t>
  </si>
  <si>
    <t>2023 год (М)</t>
  </si>
  <si>
    <t>2023 год (П)</t>
  </si>
  <si>
    <t>2024 год</t>
  </si>
  <si>
    <t>2024 год (Ф)</t>
  </si>
  <si>
    <t>2024 год (Р)</t>
  </si>
  <si>
    <t>2024 год (М)</t>
  </si>
  <si>
    <t>2024 год (П)</t>
  </si>
  <si>
    <t>2025 год</t>
  </si>
  <si>
    <t>2025 год (Ф)</t>
  </si>
  <si>
    <t>2025 год (Р)</t>
  </si>
  <si>
    <t>2025 год (М)</t>
  </si>
  <si>
    <t>2025 год (П)</t>
  </si>
  <si>
    <t>935</t>
  </si>
  <si>
    <t>КОНТРОЛЬНО-СЧЕТНАЯ ПАЛАТА ОРДИНСКОГО МУНИЦИПАЛЬНОГО ОКРУГА</t>
  </si>
  <si>
    <t>01.06</t>
  </si>
  <si>
    <t>Обеспечение выполнения функций органами местного самоуправления</t>
  </si>
  <si>
    <t>90.1.00.80830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</si>
  <si>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</si>
  <si>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</si>
  <si>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</si>
  <si>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</si>
  <si>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Председатель Контрольно-счетной палаты</t>
  </si>
  <si>
    <t>90.1.00.80840</t>
  </si>
  <si>
    <t>941</t>
  </si>
  <si>
    <t>ДУМА ОРДИНСКОГО МУНИЦИПАЛЬНОГО ОКРУГА</t>
  </si>
  <si>
    <t>01.03</t>
  </si>
  <si>
    <t>Депутаты Думы Ординского муниципального округа</t>
  </si>
  <si>
    <t>90.1.00.80820</t>
  </si>
  <si>
    <t>12.02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</si>
  <si>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</si>
  <si>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</si>
  <si>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</si>
  <si>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</si>
  <si>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950</t>
  </si>
  <si>
    <t>АДМИНИСТРАЦИЯ ОРДИНСКОГО МУНИЦИПАЛЬНОГО ОКРУГА</t>
  </si>
  <si>
    <t>01.02</t>
  </si>
  <si>
    <t>Глава Ординского муниципального округа</t>
  </si>
  <si>
    <t>90.1.00.80800</t>
  </si>
  <si>
    <t>01.04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</si>
  <si>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</si>
  <si>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</si>
  <si>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</si>
  <si>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</si>
  <si>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Осуществление полномочий по созданию и организации деятельности административных комиссий</t>
  </si>
  <si>
    <t>90.1.00.2П060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</si>
  <si>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</si>
  <si>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</si>
  <si>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</si>
  <si>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</si>
  <si>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Иные бюджетные ассигнования</t>
  </si>
  <si>
    <t>800</t>
  </si>
  <si>
    <t>01.05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</si>
  <si>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</si>
  <si>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90.1.00.51200</t>
  </si>
  <si>
    <t>01.13</t>
  </si>
  <si>
    <t>Мероприятия и акции по работе с детьми и молодежью о правильном и здоровом образе жизни</t>
  </si>
  <si>
    <t>37.4.01.80610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</si>
  <si>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</si>
  <si>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</si>
  <si>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Обеспечение развития политической и правовой культуры</t>
  </si>
  <si>
    <t>39.2.01.80490</t>
  </si>
  <si>
    <t>Государственная регистрация актов гражданского состояния</t>
  </si>
  <si>
    <t>90.1.00.59300</t>
  </si>
  <si>
    <t>Взнос в Совет муниципальных образований</t>
  </si>
  <si>
    <t>90.1.00.80810</t>
  </si>
  <si>
    <t>Обеспечение деятельности учреждений</t>
  </si>
  <si>
    <t>90.6.00.80260</t>
  </si>
  <si>
    <t>03.09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</si>
  <si>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</si>
  <si>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</si>
  <si>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</si>
  <si>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</si>
  <si>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</si>
  <si>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Обеспечение мероприятий по пожарной безопасности</t>
  </si>
  <si>
    <t>37.3.01.80670</t>
  </si>
  <si>
    <t>03.14</t>
  </si>
  <si>
    <t>Внедрение и развитие АПК "Безопасный город"</t>
  </si>
  <si>
    <t>37.1.01.80570</t>
  </si>
  <si>
    <t>Обеспечение мероприятий по охране и обеспечению правопорядка при проведении массовых мероприятий</t>
  </si>
  <si>
    <t>37.1.01.80580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</si>
  <si>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</si>
  <si>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</si>
  <si>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Социальное обеспечение и иные выплаты населению</t>
  </si>
  <si>
    <t>300</t>
  </si>
  <si>
    <t>Профилактика терроризма и экстремизма</t>
  </si>
  <si>
    <t>37.5.01.80650</t>
  </si>
  <si>
    <t>04.12</t>
  </si>
  <si>
    <t>Внесение изменений в Генеральный план и Правила землепользования и застройки Ординского муниципального округа</t>
  </si>
  <si>
    <t>21.1.03.80440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</si>
  <si>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</si>
  <si>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</si>
  <si>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05.01</t>
  </si>
  <si>
    <t>Разработка проектно-сметной документации</t>
  </si>
  <si>
    <t>21.1.01.80280</t>
  </si>
  <si>
    <t>05.02</t>
  </si>
  <si>
    <t>Изготовления проектно-сметной документации объектов инфраструктуры</t>
  </si>
  <si>
    <t>21.1.01.88000</t>
  </si>
  <si>
    <t>Капитальные вложения в объекты государственной (муниципальной) собственности</t>
  </si>
  <si>
    <t>400</t>
  </si>
  <si>
    <t>Улучшение качества систем теплоснабжения на территории муниципальных образований Пермского края</t>
  </si>
  <si>
    <t>21.1.02.SЖ520</t>
  </si>
  <si>
    <t>Возмещение расходов по подвозу качественной питьевой воды в населенные пункты с. Орда</t>
  </si>
  <si>
    <t>21.1.03.80790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</si>
  <si>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</si>
  <si>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21.1.03.SP040</t>
  </si>
  <si>
    <t>Строительство и реконструкция (модернизация) объектов питьевого водоснабжения</t>
  </si>
  <si>
    <t>21.1.F5.52430</t>
  </si>
  <si>
    <t>90.2.00.SР080</t>
  </si>
  <si>
    <t>05.03</t>
  </si>
  <si>
    <t>Благоустройство сельских территорий</t>
  </si>
  <si>
    <t>35.1.01.L5765</t>
  </si>
  <si>
    <t>08.01</t>
  </si>
  <si>
    <t>32.5.01.80280</t>
  </si>
  <si>
    <t>Разработка научно-проектной документации</t>
  </si>
  <si>
    <t>32.5.01.80440</t>
  </si>
  <si>
    <t>Выполнение работ по сохранению объектов культурного наследия, находящихся в собственности муниципальных образований</t>
  </si>
  <si>
    <t>32.5.01.SК190</t>
  </si>
  <si>
    <t>10.01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</si>
  <si>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</si>
  <si>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</si>
  <si>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10.03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</si>
  <si>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</si>
  <si>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</si>
  <si>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10.04</t>
  </si>
  <si>
    <t>Переселение жителей из труднодоступных, отдаленных и (или) малочисленных населенных пунктов Пермского края</t>
  </si>
  <si>
    <t>21.5.01.SР240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</si>
  <si>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</si>
  <si>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</si>
  <si>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11.01</t>
  </si>
  <si>
    <t>Устройство спортивных площадок и их оснащение</t>
  </si>
  <si>
    <t>32.4.02.SФ130</t>
  </si>
  <si>
    <t>Субсидии АНО "Медиацентр "Мой район"</t>
  </si>
  <si>
    <t>90.3.00.82000</t>
  </si>
  <si>
    <t>Предоставление субсидий бюджетным, автономным учреждениям и иным некоммерческим организациям</t>
  </si>
  <si>
    <t>600</t>
  </si>
  <si>
    <t>951</t>
  </si>
  <si>
    <t>УПРАВЛЕНИЕ ИМУЩЕСТВЕННЫХ И ЗЕМЕЛЬНЫХ ОТНОШЕНИЙ АДМИНИСТРАЦИИ ОРДИНСКОГО МУНИЦИПАЛЬНОГО ОКРУГА ПЕРМСКОГО КРАЯ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</si>
  <si>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</si>
  <si>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</si>
  <si>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</si>
  <si>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</si>
  <si>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</si>
  <si>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</si>
  <si>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</si>
  <si>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36.2.01.80720</t>
  </si>
  <si>
    <t>36.2.01.SP250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</si>
  <si>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</si>
  <si>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36.2.02.80500</t>
  </si>
  <si>
    <t>04.09</t>
  </si>
  <si>
    <t>Содержание сети автомобильных дорог и искусственных сооружений на них</t>
  </si>
  <si>
    <t>22.1.01.80200</t>
  </si>
  <si>
    <t>Ремонт автомобильных дорог и искусственных сооружений на них</t>
  </si>
  <si>
    <t>22.1.01.80210</t>
  </si>
  <si>
    <t>22.1.01.80280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</si>
  <si>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</si>
  <si>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22.1.01.ST040</t>
  </si>
  <si>
    <t>22.1.01.SТ040</t>
  </si>
  <si>
    <t>Обеспечение безопасности дорожного движения</t>
  </si>
  <si>
    <t>22.2.01.80230</t>
  </si>
  <si>
    <t>Проведение землеустроительных и кадастровых работ</t>
  </si>
  <si>
    <t>36.1.01.80450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</si>
  <si>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</si>
  <si>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36.1.01.82100</t>
  </si>
  <si>
    <t>Проведение комплексных кадастровых</t>
  </si>
  <si>
    <t>36.1.01.L5110</t>
  </si>
  <si>
    <t>Разработка проектов межевания территории и проведение комплексных кадастровых работ</t>
  </si>
  <si>
    <t>36.1.01.SЦ140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</si>
  <si>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</si>
  <si>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</si>
  <si>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</si>
  <si>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</si>
  <si>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06.05</t>
  </si>
  <si>
    <t>Разработка природоохранной документации</t>
  </si>
  <si>
    <t>21.1.03.80740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</si>
  <si>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</si>
  <si>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</si>
  <si>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952</t>
  </si>
  <si>
    <t>УПРАВЛЕНИЕ ОБРАЗОВАНИЯ АДМИНИСТРАЦИИ ОРДИНСКОГО МУНИЦИПАЛЬНОГО ОКРУГА ПЕРМСКОГО КРАЯ</t>
  </si>
  <si>
    <t>Проекты инициативного бюджетирования</t>
  </si>
  <si>
    <t>90.2.00.SP080</t>
  </si>
  <si>
    <t>07.01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</si>
  <si>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</si>
  <si>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</si>
  <si>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</si>
  <si>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</si>
  <si>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</si>
  <si>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</si>
  <si>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Организация охраны объектов (территорий) сотрудниками частных охранных организаций</t>
  </si>
  <si>
    <t>31.1.01.81006</t>
  </si>
  <si>
    <t>31.2.01.2Н020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</si>
  <si>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</si>
  <si>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</si>
  <si>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Приведение муниципальных учреждений в нормативное состояние</t>
  </si>
  <si>
    <t>31.5.02.81004</t>
  </si>
  <si>
    <t>31.6.01.2Н020</t>
  </si>
  <si>
    <t>07.02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</si>
  <si>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</si>
  <si>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</si>
  <si>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Организация питания подвозимых детей с других территорий на образовательный процесс</t>
  </si>
  <si>
    <t>31.2.01.81002</t>
  </si>
  <si>
    <t>Организация питания обучающихся с ОВЗ</t>
  </si>
  <si>
    <t>31.2.01.81003</t>
  </si>
  <si>
    <t>Организация питания обучающихся (детей-инвалидов)</t>
  </si>
  <si>
    <t>31.2.01.81005</t>
  </si>
  <si>
    <t>31.2.01.81006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</si>
  <si>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</si>
  <si>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</si>
  <si>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</si>
  <si>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</si>
  <si>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31.5.02.SP040</t>
  </si>
  <si>
    <t>Реализация программы "Комфортный край"</t>
  </si>
  <si>
    <t>31.5.02.SP350</t>
  </si>
  <si>
    <t>07.09</t>
  </si>
  <si>
    <t>Обеспечение кадровой политики в сфере образования</t>
  </si>
  <si>
    <t>31.4.01.80050</t>
  </si>
  <si>
    <t>Мероприятия по организации оздоровления и отдыха детей (администрирование)</t>
  </si>
  <si>
    <t>31.6.02.2С140</t>
  </si>
  <si>
    <t>Прочие мероприятия в области образования</t>
  </si>
  <si>
    <t>31.6.02.80060</t>
  </si>
  <si>
    <t>31.6.02.80260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</si>
  <si>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</si>
  <si>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</si>
  <si>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</si>
  <si>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</si>
  <si>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90.1.00.2С140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</si>
  <si>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</si>
  <si>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</si>
  <si>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953</t>
  </si>
  <si>
    <t>УПРАВЛЕНИЕ ЭКОНОМИЧЕСКОГО РАЗВИТИЯ И СЕЛЬСКОГО ХОЗЯЙСТВА АДМИНИСТРАЦИИ ОРДИНСКОГО МУНИЦИПАЛЬНОГО ОКРУГА ПЕРМСКОГО КРАЯ</t>
  </si>
  <si>
    <t>04.05</t>
  </si>
  <si>
    <t>Развитие племенного животноводства</t>
  </si>
  <si>
    <t>24.1.01.80290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</si>
  <si>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</si>
  <si>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24.1.01.80310</t>
  </si>
  <si>
    <t>Обновление парка сельскохозяйственной техники и оборудования</t>
  </si>
  <si>
    <t>24.1.01.80320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</si>
  <si>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</si>
  <si>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24.1.01.80340</t>
  </si>
  <si>
    <t>90.1.00.2Т060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</si>
  <si>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</si>
  <si>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90.1.00.2У100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</si>
  <si>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</si>
  <si>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90.1.00.2У110</t>
  </si>
  <si>
    <t>Организация мероприятий при осуществлении деятельности по обращению с животными без владельцев</t>
  </si>
  <si>
    <t>90.2.00.2У090</t>
  </si>
  <si>
    <t>04.08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</si>
  <si>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</si>
  <si>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24.2.01.80240</t>
  </si>
  <si>
    <t>Обновление парка техники и оборудования у субъектов малого и среднего предпринимательства</t>
  </si>
  <si>
    <t>24.2.01.80300</t>
  </si>
  <si>
    <t>Организация и проведение круглых столов, семинаров, конференций с субъектами малого и среднего предпринимательства</t>
  </si>
  <si>
    <t>24.2.01.80330</t>
  </si>
  <si>
    <t>Организация и проведение дня Предпринимателя, конкурса "Предприниматель года"</t>
  </si>
  <si>
    <t>24.2.01.80350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</si>
  <si>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</si>
  <si>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24.2.01.80360</t>
  </si>
  <si>
    <t>954</t>
  </si>
  <si>
    <t>ОТДЕЛ КУЛЬТУРЫ, СПОРТА И МОЛОДЕЖНОЙ ПОЛИТИКИ АДМИНИСТРАЦИИ ОРДИНСКОГО МУНИЦИПАЛЬНОГО ОКРУГА ПЕРМСКОГО КРАЯ</t>
  </si>
  <si>
    <t>Проведение акций, направленных на БДД</t>
  </si>
  <si>
    <t>37.6.01.80660</t>
  </si>
  <si>
    <t>90.2.00.SР060</t>
  </si>
  <si>
    <t>07.03</t>
  </si>
  <si>
    <t>Предоставление муниципальной услуги по дополнительному образованию детей</t>
  </si>
  <si>
    <t>32.9.01.80030</t>
  </si>
  <si>
    <t>07.07</t>
  </si>
  <si>
    <t>Реализация мероприятий в сфере молодёжной политики и патриотического воспитания</t>
  </si>
  <si>
    <t>32.6.01.80130</t>
  </si>
  <si>
    <t>Предоставление муниципальной услуги (работы) по музыкальному сопровождению мероприятий</t>
  </si>
  <si>
    <t>32.1.01.80070</t>
  </si>
  <si>
    <t>Предоставление муниципальной услуги (работы) по организации библиотечного обслуживания</t>
  </si>
  <si>
    <t>32.2.01.80080</t>
  </si>
  <si>
    <t>Предоставление муниципальной услуги (работы) в сфере музейной деятельности</t>
  </si>
  <si>
    <t>32.3.01.80090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</si>
  <si>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</si>
  <si>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</si>
  <si>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</si>
  <si>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</si>
  <si>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32.5.01.81004</t>
  </si>
  <si>
    <t>Обеспечение развития и укрепления материально-технической базы муниципальных домов культуры</t>
  </si>
  <si>
    <t>32.5.01.L4670</t>
  </si>
  <si>
    <t>32.5.01.SP350</t>
  </si>
  <si>
    <t>08.04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</si>
  <si>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</si>
  <si>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</si>
  <si>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</si>
  <si>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</si>
  <si>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32.8.01.80260</t>
  </si>
  <si>
    <t>Организация мероприятий в сфере народных художественных ремесел</t>
  </si>
  <si>
    <t>38.2.01.80400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</si>
  <si>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</si>
  <si>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</si>
  <si>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</si>
  <si>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</si>
  <si>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955</t>
  </si>
  <si>
    <t>УПРАВЛЕНИЕ ФИНАНСОВ АДМИНИСТРАЦИИ ОРДИНСКОГО МУНИЦИПАЛЬНОГО ОКРУГА ПЕРМСКОГО КРАЯ</t>
  </si>
  <si>
    <t>01.11</t>
  </si>
  <si>
    <t>Резервный фонд</t>
  </si>
  <si>
    <t>90.2.00.80550</t>
  </si>
  <si>
    <t>90.2.00.2Н020</t>
  </si>
  <si>
    <t>90.2.00.80260</t>
  </si>
  <si>
    <t>956</t>
  </si>
  <si>
    <t>ОТДЕЛ ИНФРАСТРУКТУРЫ И ЖКХ АДМИНИСТРАЦИИ ОРДИНСКОГО МУНИЦИПАЛЬНОГО ОКРУГА ПЕРМСКОГО КРАЯ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</si>
  <si>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</si>
  <si>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21.2.01.SЖ090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</si>
  <si>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</si>
  <si>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</si>
  <si>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Прочие расходы по благоустройству сельских территорий</t>
  </si>
  <si>
    <t>21.3.01.80530</t>
  </si>
  <si>
    <t>21.3.01.SР350</t>
  </si>
  <si>
    <t>05.05</t>
  </si>
  <si>
    <t>957</t>
  </si>
  <si>
    <t>ТЕРРИТОРИАЛЬНОЕ УПРАВЛЕНИЕ АДМИНИСТРАЦИИ ОРДИНСКОГО МУНИЦИПАЛЬНОГО ОКРУГА ПЕРМСКОГО КРАЯ</t>
  </si>
  <si>
    <t>02.03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</si>
  <si>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</si>
  <si>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90.1.00.51180</t>
  </si>
  <si>
    <t>21.3.01.SP350</t>
  </si>
  <si>
    <t>Реализация мероприятий с участием средств самообложения граждан</t>
  </si>
  <si>
    <t>90.2.00.SP060</t>
  </si>
  <si>
    <t>21.3.01.80260</t>
  </si>
  <si>
    <t>Всего</t>
  </si>
  <si>
    <t>Приложение 3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</si>
  <si>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</si>
  <si>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от 27.10.2023  №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</si>
</sst>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00"/>
  </numFmts>
  <fonts count="6" x14ac:knownFonts="1">
    <font>
      <sz val="11"/>
      <color indexed="8"/>
      <name val="Calibri"/>
      <family val="2"/>
      <scheme val="minor"/>
    </font>
    <font>
      <sz val="8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5" fontId="0" fillId="2" borderId="0" xfId="0" applyNumberFormat="1" applyFill="1"/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4"/>
  <sheetViews>
    <sheetView showGridLines="0" tabSelected="1" topLeftCell="B1" zoomScaleNormal="100" zoomScaleSheetLayoutView="100" workbookViewId="0">
      <selection activeCell="BO4" sqref="BO4"/>
    </sheetView>
  </sheetViews>
  <sheetFormatPr defaultRowHeight="10.15" customHeight="1" x14ac:dyDescent="0.25"/>
  <cols>
    <col min="1" max="1" width="8" style="9" hidden="1"/>
    <col min="2" max="2" width="16.7109375" style="9" customWidth="1"/>
    <col min="3" max="3" width="10.7109375" style="9" customWidth="1"/>
    <col min="4" max="4" width="8" style="9" hidden="1"/>
    <col min="5" max="5" width="16.28515625" style="9" customWidth="1"/>
    <col min="6" max="19" width="8" style="9" hidden="1"/>
    <col min="20" max="20" width="10.7109375" style="9" customWidth="1"/>
    <col min="21" max="25" width="8" style="9" hidden="1"/>
    <col min="26" max="26" width="43.140625" style="9" customWidth="1"/>
    <col min="27" max="36" width="8" style="9" hidden="1"/>
    <col min="37" max="37" width="26" style="9" customWidth="1"/>
    <col min="38" max="51" width="8" style="9" hidden="1"/>
    <col min="52" max="52" width="26" style="9" customWidth="1"/>
    <col min="53" max="66" width="8" style="9" hidden="1"/>
    <col min="67" max="67" width="26" style="9" customWidth="1"/>
    <col min="68" max="72" width="8" style="9" hidden="1"/>
    <col min="73" max="16384" width="9.140625" style="9"/>
  </cols>
  <sheetData>
    <row r="1" spans="1:72" ht="18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 t="s">
        <v>347</v>
      </c>
      <c r="BP1" s="8"/>
      <c r="BQ1" s="8"/>
      <c r="BR1" s="8"/>
      <c r="BS1" s="8"/>
      <c r="BT1" s="8"/>
    </row>
    <row r="2" spans="1:72" ht="18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 t="s">
        <v>0</v>
      </c>
      <c r="BP2" s="8"/>
      <c r="BQ2" s="8"/>
      <c r="BR2" s="8"/>
      <c r="BS2" s="8"/>
      <c r="BT2" s="8"/>
    </row>
    <row r="3" spans="1:72" ht="18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 t="s">
        <v>1</v>
      </c>
      <c r="BP3" s="8"/>
      <c r="BQ3" s="8"/>
      <c r="BR3" s="8"/>
      <c r="BS3" s="8"/>
      <c r="BT3" s="8"/>
    </row>
    <row r="4" spans="1:72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7"/>
      <c r="X4" s="7"/>
      <c r="Y4" s="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 t="s">
        <v>349</v>
      </c>
      <c r="BP4" s="8"/>
      <c r="BQ4" s="8"/>
      <c r="BR4" s="8"/>
      <c r="BS4" s="8"/>
      <c r="BT4" s="8"/>
    </row>
    <row r="5" spans="1:72" ht="19.899999999999999" customHeight="1" x14ac:dyDescent="0.25">
      <c r="A5" s="10"/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</row>
    <row r="6" spans="1:72" ht="15" x14ac:dyDescent="0.25"/>
    <row r="7" spans="1:72" ht="18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 t="s">
        <v>3</v>
      </c>
      <c r="BP7" s="11"/>
      <c r="BQ7" s="11"/>
      <c r="BR7" s="11"/>
      <c r="BS7" s="11"/>
      <c r="BT7" s="11"/>
    </row>
    <row r="8" spans="1:72" ht="17.100000000000001" customHeight="1" x14ac:dyDescent="0.25">
      <c r="A8" s="22" t="s">
        <v>9</v>
      </c>
      <c r="B8" s="23" t="s">
        <v>20</v>
      </c>
      <c r="C8" s="23" t="s">
        <v>21</v>
      </c>
      <c r="D8" s="23" t="s">
        <v>21</v>
      </c>
      <c r="E8" s="23" t="s">
        <v>22</v>
      </c>
      <c r="F8" s="23" t="s">
        <v>22</v>
      </c>
      <c r="G8" s="23" t="s">
        <v>22</v>
      </c>
      <c r="H8" s="23" t="s">
        <v>22</v>
      </c>
      <c r="I8" s="23" t="s">
        <v>22</v>
      </c>
      <c r="J8" s="23" t="s">
        <v>22</v>
      </c>
      <c r="K8" s="23" t="s">
        <v>22</v>
      </c>
      <c r="L8" s="23" t="s">
        <v>22</v>
      </c>
      <c r="M8" s="23" t="s">
        <v>22</v>
      </c>
      <c r="N8" s="23" t="s">
        <v>22</v>
      </c>
      <c r="O8" s="23" t="s">
        <v>22</v>
      </c>
      <c r="P8" s="23" t="s">
        <v>22</v>
      </c>
      <c r="Q8" s="23" t="s">
        <v>22</v>
      </c>
      <c r="R8" s="23" t="s">
        <v>22</v>
      </c>
      <c r="S8" s="23" t="s">
        <v>22</v>
      </c>
      <c r="T8" s="23" t="s">
        <v>23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19</v>
      </c>
      <c r="Z8" s="22" t="s">
        <v>9</v>
      </c>
      <c r="AA8" s="22" t="s">
        <v>24</v>
      </c>
      <c r="AB8" s="22" t="s">
        <v>25</v>
      </c>
      <c r="AC8" s="22" t="s">
        <v>26</v>
      </c>
      <c r="AD8" s="22" t="s">
        <v>27</v>
      </c>
      <c r="AE8" s="22" t="s">
        <v>28</v>
      </c>
      <c r="AF8" s="22" t="s">
        <v>24</v>
      </c>
      <c r="AG8" s="22" t="s">
        <v>25</v>
      </c>
      <c r="AH8" s="22" t="s">
        <v>26</v>
      </c>
      <c r="AI8" s="22" t="s">
        <v>27</v>
      </c>
      <c r="AJ8" s="22" t="s">
        <v>28</v>
      </c>
      <c r="AK8" s="22" t="s">
        <v>24</v>
      </c>
      <c r="AL8" s="22" t="s">
        <v>25</v>
      </c>
      <c r="AM8" s="22" t="s">
        <v>26</v>
      </c>
      <c r="AN8" s="22" t="s">
        <v>27</v>
      </c>
      <c r="AO8" s="22" t="s">
        <v>28</v>
      </c>
      <c r="AP8" s="22" t="s">
        <v>29</v>
      </c>
      <c r="AQ8" s="22" t="s">
        <v>30</v>
      </c>
      <c r="AR8" s="22" t="s">
        <v>31</v>
      </c>
      <c r="AS8" s="22" t="s">
        <v>32</v>
      </c>
      <c r="AT8" s="22" t="s">
        <v>33</v>
      </c>
      <c r="AU8" s="22" t="s">
        <v>29</v>
      </c>
      <c r="AV8" s="22" t="s">
        <v>30</v>
      </c>
      <c r="AW8" s="22" t="s">
        <v>31</v>
      </c>
      <c r="AX8" s="22" t="s">
        <v>32</v>
      </c>
      <c r="AY8" s="22" t="s">
        <v>33</v>
      </c>
      <c r="AZ8" s="22" t="s">
        <v>29</v>
      </c>
      <c r="BA8" s="22" t="s">
        <v>30</v>
      </c>
      <c r="BB8" s="22" t="s">
        <v>31</v>
      </c>
      <c r="BC8" s="22" t="s">
        <v>32</v>
      </c>
      <c r="BD8" s="22" t="s">
        <v>33</v>
      </c>
      <c r="BE8" s="22" t="s">
        <v>34</v>
      </c>
      <c r="BF8" s="22" t="s">
        <v>35</v>
      </c>
      <c r="BG8" s="22" t="s">
        <v>36</v>
      </c>
      <c r="BH8" s="22" t="s">
        <v>37</v>
      </c>
      <c r="BI8" s="22" t="s">
        <v>38</v>
      </c>
      <c r="BJ8" s="22" t="s">
        <v>34</v>
      </c>
      <c r="BK8" s="22" t="s">
        <v>35</v>
      </c>
      <c r="BL8" s="22" t="s">
        <v>36</v>
      </c>
      <c r="BM8" s="22" t="s">
        <v>37</v>
      </c>
      <c r="BN8" s="22" t="s">
        <v>38</v>
      </c>
      <c r="BO8" s="22" t="s">
        <v>34</v>
      </c>
      <c r="BP8" s="22" t="s">
        <v>35</v>
      </c>
      <c r="BQ8" s="22" t="s">
        <v>36</v>
      </c>
      <c r="BR8" s="22" t="s">
        <v>37</v>
      </c>
      <c r="BS8" s="22" t="s">
        <v>38</v>
      </c>
      <c r="BT8" s="22" t="s">
        <v>9</v>
      </c>
    </row>
    <row r="9" spans="1:72" ht="17.100000000000001" customHeight="1" x14ac:dyDescent="0.25">
      <c r="A9" s="22"/>
      <c r="B9" s="23" t="s">
        <v>10</v>
      </c>
      <c r="C9" s="23" t="s">
        <v>11</v>
      </c>
      <c r="D9" s="23" t="s">
        <v>12</v>
      </c>
      <c r="E9" s="23" t="s">
        <v>13</v>
      </c>
      <c r="F9" s="23" t="s">
        <v>13</v>
      </c>
      <c r="G9" s="23" t="s">
        <v>13</v>
      </c>
      <c r="H9" s="23" t="s">
        <v>13</v>
      </c>
      <c r="I9" s="23" t="s">
        <v>13</v>
      </c>
      <c r="J9" s="23" t="s">
        <v>13</v>
      </c>
      <c r="K9" s="23" t="s">
        <v>13</v>
      </c>
      <c r="L9" s="23" t="s">
        <v>13</v>
      </c>
      <c r="M9" s="23" t="s">
        <v>13</v>
      </c>
      <c r="N9" s="23" t="s">
        <v>13</v>
      </c>
      <c r="O9" s="23" t="s">
        <v>13</v>
      </c>
      <c r="P9" s="23" t="s">
        <v>13</v>
      </c>
      <c r="Q9" s="23" t="s">
        <v>13</v>
      </c>
      <c r="R9" s="23" t="s">
        <v>13</v>
      </c>
      <c r="S9" s="23" t="s">
        <v>13</v>
      </c>
      <c r="T9" s="23" t="s">
        <v>14</v>
      </c>
      <c r="U9" s="23" t="s">
        <v>15</v>
      </c>
      <c r="V9" s="23" t="s">
        <v>16</v>
      </c>
      <c r="W9" s="23" t="s">
        <v>17</v>
      </c>
      <c r="X9" s="23" t="s">
        <v>18</v>
      </c>
      <c r="Y9" s="23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 t="s">
        <v>4</v>
      </c>
      <c r="AQ9" s="22" t="s">
        <v>5</v>
      </c>
      <c r="AR9" s="22" t="s">
        <v>6</v>
      </c>
      <c r="AS9" s="22" t="s">
        <v>7</v>
      </c>
      <c r="AT9" s="22" t="s">
        <v>8</v>
      </c>
      <c r="AU9" s="22" t="s">
        <v>4</v>
      </c>
      <c r="AV9" s="22" t="s">
        <v>5</v>
      </c>
      <c r="AW9" s="22" t="s">
        <v>6</v>
      </c>
      <c r="AX9" s="22" t="s">
        <v>7</v>
      </c>
      <c r="AY9" s="22" t="s">
        <v>8</v>
      </c>
      <c r="AZ9" s="22" t="s">
        <v>4</v>
      </c>
      <c r="BA9" s="22" t="s">
        <v>5</v>
      </c>
      <c r="BB9" s="22" t="s">
        <v>6</v>
      </c>
      <c r="BC9" s="22" t="s">
        <v>7</v>
      </c>
      <c r="BD9" s="22" t="s">
        <v>8</v>
      </c>
      <c r="BE9" s="22" t="s">
        <v>4</v>
      </c>
      <c r="BF9" s="22" t="s">
        <v>5</v>
      </c>
      <c r="BG9" s="22" t="s">
        <v>6</v>
      </c>
      <c r="BH9" s="22" t="s">
        <v>7</v>
      </c>
      <c r="BI9" s="22" t="s">
        <v>8</v>
      </c>
      <c r="BJ9" s="22" t="s">
        <v>4</v>
      </c>
      <c r="BK9" s="22" t="s">
        <v>5</v>
      </c>
      <c r="BL9" s="22" t="s">
        <v>6</v>
      </c>
      <c r="BM9" s="22" t="s">
        <v>7</v>
      </c>
      <c r="BN9" s="22" t="s">
        <v>8</v>
      </c>
      <c r="BO9" s="22" t="s">
        <v>4</v>
      </c>
      <c r="BP9" s="22" t="s">
        <v>5</v>
      </c>
      <c r="BQ9" s="22" t="s">
        <v>6</v>
      </c>
      <c r="BR9" s="22" t="s">
        <v>7</v>
      </c>
      <c r="BS9" s="22" t="s">
        <v>8</v>
      </c>
      <c r="BT9" s="22"/>
    </row>
    <row r="10" spans="1:72" ht="15" hidden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3"/>
      <c r="Y10" s="13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47.25" x14ac:dyDescent="0.25">
      <c r="A11" s="14"/>
      <c r="B11" s="15" t="s">
        <v>39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4" t="s">
        <v>40</v>
      </c>
      <c r="AA11" s="17">
        <v>2097.4470000000001</v>
      </c>
      <c r="AB11" s="17">
        <v>0</v>
      </c>
      <c r="AC11" s="17">
        <v>0</v>
      </c>
      <c r="AD11" s="17">
        <v>2097.4470000000001</v>
      </c>
      <c r="AE11" s="17">
        <v>0</v>
      </c>
      <c r="AF11" s="17">
        <v>-21.3</v>
      </c>
      <c r="AG11" s="17">
        <v>0</v>
      </c>
      <c r="AH11" s="17">
        <v>0</v>
      </c>
      <c r="AI11" s="17">
        <v>-21.3</v>
      </c>
      <c r="AJ11" s="17">
        <v>0</v>
      </c>
      <c r="AK11" s="18">
        <v>2076.1469999999999</v>
      </c>
      <c r="AL11" s="18">
        <v>0</v>
      </c>
      <c r="AM11" s="18">
        <v>0</v>
      </c>
      <c r="AN11" s="18">
        <v>2076.1469999999999</v>
      </c>
      <c r="AO11" s="18">
        <v>0</v>
      </c>
      <c r="AP11" s="18">
        <v>2164.7179999999998</v>
      </c>
      <c r="AQ11" s="18">
        <v>0</v>
      </c>
      <c r="AR11" s="18">
        <v>0</v>
      </c>
      <c r="AS11" s="18">
        <v>2164.7179999999998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2164.7179999999998</v>
      </c>
      <c r="BA11" s="18">
        <v>0</v>
      </c>
      <c r="BB11" s="18">
        <v>0</v>
      </c>
      <c r="BC11" s="18">
        <v>2164.7179999999998</v>
      </c>
      <c r="BD11" s="18">
        <v>0</v>
      </c>
      <c r="BE11" s="18">
        <v>2164.7179999999998</v>
      </c>
      <c r="BF11" s="18">
        <v>0</v>
      </c>
      <c r="BG11" s="18">
        <v>0</v>
      </c>
      <c r="BH11" s="18">
        <v>2164.7179999999998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2164.7179999999998</v>
      </c>
      <c r="BP11" s="17">
        <v>0</v>
      </c>
      <c r="BQ11" s="17">
        <v>0</v>
      </c>
      <c r="BR11" s="17">
        <v>2164.7179999999998</v>
      </c>
      <c r="BS11" s="17">
        <v>0</v>
      </c>
      <c r="BT11" s="14"/>
    </row>
    <row r="12" spans="1:72" ht="31.5" x14ac:dyDescent="0.25">
      <c r="A12" s="3"/>
      <c r="B12" s="1"/>
      <c r="C12" s="1" t="s">
        <v>41</v>
      </c>
      <c r="D12" s="1"/>
      <c r="E12" s="1" t="s">
        <v>43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  <c r="X12" s="2"/>
      <c r="Y12" s="2"/>
      <c r="Z12" s="3" t="s">
        <v>42</v>
      </c>
      <c r="AA12" s="4">
        <v>1052.2460000000001</v>
      </c>
      <c r="AB12" s="4">
        <v>0</v>
      </c>
      <c r="AC12" s="4">
        <v>0</v>
      </c>
      <c r="AD12" s="4">
        <v>1052.2460000000001</v>
      </c>
      <c r="AE12" s="4">
        <v>0</v>
      </c>
      <c r="AF12" s="4">
        <v>-21.3</v>
      </c>
      <c r="AG12" s="4">
        <v>0</v>
      </c>
      <c r="AH12" s="4">
        <v>0</v>
      </c>
      <c r="AI12" s="4">
        <v>-21.3</v>
      </c>
      <c r="AJ12" s="4">
        <v>0</v>
      </c>
      <c r="AK12" s="5">
        <f>1030.946</f>
        <v>1030.9459999999999</v>
      </c>
      <c r="AL12" s="5">
        <v>0</v>
      </c>
      <c r="AM12" s="5">
        <v>0</v>
      </c>
      <c r="AN12" s="5">
        <v>1030.9459999999999</v>
      </c>
      <c r="AO12" s="5">
        <v>0</v>
      </c>
      <c r="AP12" s="5">
        <v>1119.29</v>
      </c>
      <c r="AQ12" s="5">
        <v>0</v>
      </c>
      <c r="AR12" s="5">
        <v>0</v>
      </c>
      <c r="AS12" s="5">
        <v>1119.29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1119.29</v>
      </c>
      <c r="BA12" s="5">
        <v>0</v>
      </c>
      <c r="BB12" s="5">
        <v>0</v>
      </c>
      <c r="BC12" s="5">
        <v>1119.29</v>
      </c>
      <c r="BD12" s="5">
        <v>0</v>
      </c>
      <c r="BE12" s="5">
        <v>1119.29</v>
      </c>
      <c r="BF12" s="5">
        <v>0</v>
      </c>
      <c r="BG12" s="5">
        <v>0</v>
      </c>
      <c r="BH12" s="5">
        <v>1119.29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1119.29</v>
      </c>
      <c r="BP12" s="4">
        <v>0</v>
      </c>
      <c r="BQ12" s="4">
        <v>0</v>
      </c>
      <c r="BR12" s="4">
        <v>1119.29</v>
      </c>
      <c r="BS12" s="4">
        <v>0</v>
      </c>
      <c r="BT12" s="3"/>
    </row>
    <row r="13" spans="1:72" ht="94.5" x14ac:dyDescent="0.25">
      <c r="A13" s="3"/>
      <c r="B13" s="1"/>
      <c r="C13" s="1" t="s">
        <v>41</v>
      </c>
      <c r="D13" s="1"/>
      <c r="E13" s="1" t="s">
        <v>43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 t="s">
        <v>45</v>
      </c>
      <c r="U13" s="1"/>
      <c r="V13" s="2"/>
      <c r="W13" s="2"/>
      <c r="X13" s="2"/>
      <c r="Y13" s="2"/>
      <c r="Z13" s="3" t="s">
        <v>44</v>
      </c>
      <c r="AA13" s="4">
        <v>1012.91</v>
      </c>
      <c r="AB13" s="4">
        <v>0</v>
      </c>
      <c r="AC13" s="4">
        <v>0</v>
      </c>
      <c r="AD13" s="4">
        <v>1012.91</v>
      </c>
      <c r="AE13" s="4">
        <v>0</v>
      </c>
      <c r="AF13" s="4">
        <v>-81.3</v>
      </c>
      <c r="AG13" s="4">
        <v>0</v>
      </c>
      <c r="AH13" s="4">
        <v>0</v>
      </c>
      <c r="AI13" s="4">
        <v>-81.3</v>
      </c>
      <c r="AJ13" s="4">
        <v>0</v>
      </c>
      <c r="AK13" s="5">
        <f>931.61</f>
        <v>931.61</v>
      </c>
      <c r="AL13" s="5">
        <v>0</v>
      </c>
      <c r="AM13" s="5">
        <v>0</v>
      </c>
      <c r="AN13" s="5">
        <v>931.61</v>
      </c>
      <c r="AO13" s="5">
        <v>0</v>
      </c>
      <c r="AP13" s="5">
        <v>1021.954</v>
      </c>
      <c r="AQ13" s="5">
        <v>0</v>
      </c>
      <c r="AR13" s="5">
        <v>0</v>
      </c>
      <c r="AS13" s="5">
        <v>1021.954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1021.954</v>
      </c>
      <c r="BA13" s="5">
        <v>0</v>
      </c>
      <c r="BB13" s="5">
        <v>0</v>
      </c>
      <c r="BC13" s="5">
        <v>1021.954</v>
      </c>
      <c r="BD13" s="5">
        <v>0</v>
      </c>
      <c r="BE13" s="5">
        <v>1021.954</v>
      </c>
      <c r="BF13" s="5">
        <v>0</v>
      </c>
      <c r="BG13" s="5">
        <v>0</v>
      </c>
      <c r="BH13" s="5">
        <v>1021.954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1021.954</v>
      </c>
      <c r="BP13" s="4">
        <v>0</v>
      </c>
      <c r="BQ13" s="4">
        <v>0</v>
      </c>
      <c r="BR13" s="4">
        <v>1021.954</v>
      </c>
      <c r="BS13" s="4">
        <v>0</v>
      </c>
      <c r="BT13" s="3"/>
    </row>
    <row r="14" spans="1:72" ht="47.25" x14ac:dyDescent="0.25">
      <c r="A14" s="3"/>
      <c r="B14" s="1"/>
      <c r="C14" s="1" t="s">
        <v>41</v>
      </c>
      <c r="D14" s="1"/>
      <c r="E14" s="1" t="s">
        <v>43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 t="s">
        <v>47</v>
      </c>
      <c r="U14" s="1"/>
      <c r="V14" s="2"/>
      <c r="W14" s="2"/>
      <c r="X14" s="2"/>
      <c r="Y14" s="2"/>
      <c r="Z14" s="3" t="s">
        <v>46</v>
      </c>
      <c r="AA14" s="4">
        <v>39.335999999999999</v>
      </c>
      <c r="AB14" s="4">
        <v>0</v>
      </c>
      <c r="AC14" s="4">
        <v>0</v>
      </c>
      <c r="AD14" s="4">
        <v>39.335999999999999</v>
      </c>
      <c r="AE14" s="4">
        <v>0</v>
      </c>
      <c r="AF14" s="4">
        <v>60</v>
      </c>
      <c r="AG14" s="4">
        <v>0</v>
      </c>
      <c r="AH14" s="4">
        <v>0</v>
      </c>
      <c r="AI14" s="4">
        <v>60</v>
      </c>
      <c r="AJ14" s="4">
        <v>0</v>
      </c>
      <c r="AK14" s="5">
        <v>99.335999999999999</v>
      </c>
      <c r="AL14" s="5">
        <v>0</v>
      </c>
      <c r="AM14" s="5">
        <v>0</v>
      </c>
      <c r="AN14" s="5">
        <v>99.335999999999999</v>
      </c>
      <c r="AO14" s="5">
        <v>0</v>
      </c>
      <c r="AP14" s="5">
        <v>97.335999999999999</v>
      </c>
      <c r="AQ14" s="5">
        <v>0</v>
      </c>
      <c r="AR14" s="5">
        <v>0</v>
      </c>
      <c r="AS14" s="5">
        <v>97.335999999999999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97.335999999999999</v>
      </c>
      <c r="BA14" s="5">
        <v>0</v>
      </c>
      <c r="BB14" s="5">
        <v>0</v>
      </c>
      <c r="BC14" s="5">
        <v>97.335999999999999</v>
      </c>
      <c r="BD14" s="5">
        <v>0</v>
      </c>
      <c r="BE14" s="5">
        <v>97.335999999999999</v>
      </c>
      <c r="BF14" s="5">
        <v>0</v>
      </c>
      <c r="BG14" s="5">
        <v>0</v>
      </c>
      <c r="BH14" s="5">
        <v>97.335999999999999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97.335999999999999</v>
      </c>
      <c r="BP14" s="4">
        <v>0</v>
      </c>
      <c r="BQ14" s="4">
        <v>0</v>
      </c>
      <c r="BR14" s="4">
        <v>97.335999999999999</v>
      </c>
      <c r="BS14" s="4">
        <v>0</v>
      </c>
      <c r="BT14" s="3"/>
    </row>
    <row r="15" spans="1:72" ht="31.5" x14ac:dyDescent="0.25">
      <c r="A15" s="3"/>
      <c r="B15" s="1"/>
      <c r="C15" s="1" t="s">
        <v>41</v>
      </c>
      <c r="D15" s="1"/>
      <c r="E15" s="1" t="s">
        <v>49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2"/>
      <c r="Z15" s="3" t="s">
        <v>48</v>
      </c>
      <c r="AA15" s="4">
        <v>1045.201</v>
      </c>
      <c r="AB15" s="4">
        <v>0</v>
      </c>
      <c r="AC15" s="4">
        <v>0</v>
      </c>
      <c r="AD15" s="4">
        <v>1045.201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5">
        <f>1045.201</f>
        <v>1045.201</v>
      </c>
      <c r="AL15" s="5">
        <v>0</v>
      </c>
      <c r="AM15" s="5">
        <v>0</v>
      </c>
      <c r="AN15" s="5">
        <v>1045.201</v>
      </c>
      <c r="AO15" s="5">
        <v>0</v>
      </c>
      <c r="AP15" s="5">
        <v>1045.4280000000001</v>
      </c>
      <c r="AQ15" s="5">
        <v>0</v>
      </c>
      <c r="AR15" s="5">
        <v>0</v>
      </c>
      <c r="AS15" s="5">
        <v>1045.4280000000001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1045.4280000000001</v>
      </c>
      <c r="BA15" s="5">
        <v>0</v>
      </c>
      <c r="BB15" s="5">
        <v>0</v>
      </c>
      <c r="BC15" s="5">
        <v>1045.4280000000001</v>
      </c>
      <c r="BD15" s="5">
        <v>0</v>
      </c>
      <c r="BE15" s="5">
        <v>1045.4280000000001</v>
      </c>
      <c r="BF15" s="5">
        <v>0</v>
      </c>
      <c r="BG15" s="5">
        <v>0</v>
      </c>
      <c r="BH15" s="5">
        <v>1045.4280000000001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1045.4280000000001</v>
      </c>
      <c r="BP15" s="4">
        <v>0</v>
      </c>
      <c r="BQ15" s="4">
        <v>0</v>
      </c>
      <c r="BR15" s="4">
        <v>1045.4280000000001</v>
      </c>
      <c r="BS15" s="4">
        <v>0</v>
      </c>
      <c r="BT15" s="3"/>
    </row>
    <row r="16" spans="1:72" ht="94.5" x14ac:dyDescent="0.25">
      <c r="A16" s="3"/>
      <c r="B16" s="1"/>
      <c r="C16" s="1" t="s">
        <v>41</v>
      </c>
      <c r="D16" s="1"/>
      <c r="E16" s="1" t="s">
        <v>49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 t="s">
        <v>45</v>
      </c>
      <c r="U16" s="1"/>
      <c r="V16" s="2"/>
      <c r="W16" s="2"/>
      <c r="X16" s="2"/>
      <c r="Y16" s="2"/>
      <c r="Z16" s="3" t="s">
        <v>44</v>
      </c>
      <c r="AA16" s="4">
        <v>1045.201</v>
      </c>
      <c r="AB16" s="4">
        <v>0</v>
      </c>
      <c r="AC16" s="4">
        <v>0</v>
      </c>
      <c r="AD16" s="4">
        <v>1045.201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5">
        <f>1045.201</f>
        <v>1045.201</v>
      </c>
      <c r="AL16" s="5">
        <v>0</v>
      </c>
      <c r="AM16" s="5">
        <v>0</v>
      </c>
      <c r="AN16" s="5">
        <v>1045.201</v>
      </c>
      <c r="AO16" s="5">
        <v>0</v>
      </c>
      <c r="AP16" s="5">
        <v>1045.4280000000001</v>
      </c>
      <c r="AQ16" s="5">
        <v>0</v>
      </c>
      <c r="AR16" s="5">
        <v>0</v>
      </c>
      <c r="AS16" s="5">
        <v>1045.4280000000001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1045.4280000000001</v>
      </c>
      <c r="BA16" s="5">
        <v>0</v>
      </c>
      <c r="BB16" s="5">
        <v>0</v>
      </c>
      <c r="BC16" s="5">
        <v>1045.4280000000001</v>
      </c>
      <c r="BD16" s="5">
        <v>0</v>
      </c>
      <c r="BE16" s="5">
        <v>1045.4280000000001</v>
      </c>
      <c r="BF16" s="5">
        <v>0</v>
      </c>
      <c r="BG16" s="5">
        <v>0</v>
      </c>
      <c r="BH16" s="5">
        <v>1045.4280000000001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1045.4280000000001</v>
      </c>
      <c r="BP16" s="4">
        <v>0</v>
      </c>
      <c r="BQ16" s="4">
        <v>0</v>
      </c>
      <c r="BR16" s="4">
        <v>1045.4280000000001</v>
      </c>
      <c r="BS16" s="4">
        <v>0</v>
      </c>
      <c r="BT16" s="3"/>
    </row>
    <row r="17" spans="1:72" ht="31.5" x14ac:dyDescent="0.25">
      <c r="A17" s="14"/>
      <c r="B17" s="15" t="s">
        <v>50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16"/>
      <c r="X17" s="16"/>
      <c r="Y17" s="16"/>
      <c r="Z17" s="14" t="s">
        <v>51</v>
      </c>
      <c r="AA17" s="17">
        <v>1907.942</v>
      </c>
      <c r="AB17" s="17">
        <v>0</v>
      </c>
      <c r="AC17" s="17">
        <v>0</v>
      </c>
      <c r="AD17" s="17">
        <v>1907.942</v>
      </c>
      <c r="AE17" s="17">
        <v>0</v>
      </c>
      <c r="AF17" s="17">
        <v>2</v>
      </c>
      <c r="AG17" s="17">
        <v>0</v>
      </c>
      <c r="AH17" s="17">
        <v>0</v>
      </c>
      <c r="AI17" s="17">
        <v>2</v>
      </c>
      <c r="AJ17" s="17">
        <v>0</v>
      </c>
      <c r="AK17" s="18">
        <v>1909.942</v>
      </c>
      <c r="AL17" s="18">
        <v>0</v>
      </c>
      <c r="AM17" s="18">
        <v>0</v>
      </c>
      <c r="AN17" s="18">
        <v>1909.942</v>
      </c>
      <c r="AO17" s="18">
        <v>0</v>
      </c>
      <c r="AP17" s="18">
        <v>2788.2759999999998</v>
      </c>
      <c r="AQ17" s="18">
        <v>0</v>
      </c>
      <c r="AR17" s="18">
        <v>0</v>
      </c>
      <c r="AS17" s="18">
        <v>2788.2759999999998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2788.2759999999998</v>
      </c>
      <c r="BA17" s="18">
        <v>0</v>
      </c>
      <c r="BB17" s="18">
        <v>0</v>
      </c>
      <c r="BC17" s="18">
        <v>2788.2759999999998</v>
      </c>
      <c r="BD17" s="18">
        <v>0</v>
      </c>
      <c r="BE17" s="18">
        <v>2788.2759999999998</v>
      </c>
      <c r="BF17" s="18">
        <v>0</v>
      </c>
      <c r="BG17" s="18">
        <v>0</v>
      </c>
      <c r="BH17" s="18">
        <v>2788.2759999999998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2788.2759999999998</v>
      </c>
      <c r="BP17" s="17">
        <v>0</v>
      </c>
      <c r="BQ17" s="17">
        <v>0</v>
      </c>
      <c r="BR17" s="17">
        <v>2788.2759999999998</v>
      </c>
      <c r="BS17" s="17">
        <v>0</v>
      </c>
      <c r="BT17" s="14"/>
    </row>
    <row r="18" spans="1:72" ht="31.5" x14ac:dyDescent="0.25">
      <c r="A18" s="3"/>
      <c r="B18" s="1"/>
      <c r="C18" s="1" t="s">
        <v>52</v>
      </c>
      <c r="D18" s="1"/>
      <c r="E18" s="1" t="s">
        <v>54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  <c r="X18" s="2"/>
      <c r="Y18" s="2"/>
      <c r="Z18" s="3" t="s">
        <v>53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720</v>
      </c>
      <c r="AQ18" s="5">
        <v>0</v>
      </c>
      <c r="AR18" s="5">
        <v>0</v>
      </c>
      <c r="AS18" s="5">
        <v>720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720</v>
      </c>
      <c r="BA18" s="5">
        <v>0</v>
      </c>
      <c r="BB18" s="5">
        <v>0</v>
      </c>
      <c r="BC18" s="5">
        <v>720</v>
      </c>
      <c r="BD18" s="5">
        <v>0</v>
      </c>
      <c r="BE18" s="5">
        <v>720</v>
      </c>
      <c r="BF18" s="5">
        <v>0</v>
      </c>
      <c r="BG18" s="5">
        <v>0</v>
      </c>
      <c r="BH18" s="5">
        <v>720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720</v>
      </c>
      <c r="BP18" s="4">
        <v>0</v>
      </c>
      <c r="BQ18" s="4">
        <v>0</v>
      </c>
      <c r="BR18" s="4">
        <v>720</v>
      </c>
      <c r="BS18" s="4">
        <v>0</v>
      </c>
      <c r="BT18" s="3"/>
    </row>
    <row r="19" spans="1:72" ht="94.5" x14ac:dyDescent="0.25">
      <c r="A19" s="3"/>
      <c r="B19" s="1"/>
      <c r="C19" s="1" t="s">
        <v>52</v>
      </c>
      <c r="D19" s="1"/>
      <c r="E19" s="1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 t="s">
        <v>45</v>
      </c>
      <c r="U19" s="1"/>
      <c r="V19" s="2"/>
      <c r="W19" s="2"/>
      <c r="X19" s="2"/>
      <c r="Y19" s="2"/>
      <c r="Z19" s="3" t="s">
        <v>44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720</v>
      </c>
      <c r="AQ19" s="5">
        <v>0</v>
      </c>
      <c r="AR19" s="5">
        <v>0</v>
      </c>
      <c r="AS19" s="5">
        <v>720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720</v>
      </c>
      <c r="BA19" s="5">
        <v>0</v>
      </c>
      <c r="BB19" s="5">
        <v>0</v>
      </c>
      <c r="BC19" s="5">
        <v>720</v>
      </c>
      <c r="BD19" s="5">
        <v>0</v>
      </c>
      <c r="BE19" s="5">
        <v>720</v>
      </c>
      <c r="BF19" s="5">
        <v>0</v>
      </c>
      <c r="BG19" s="5">
        <v>0</v>
      </c>
      <c r="BH19" s="5">
        <v>720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720</v>
      </c>
      <c r="BP19" s="4">
        <v>0</v>
      </c>
      <c r="BQ19" s="4">
        <v>0</v>
      </c>
      <c r="BR19" s="4">
        <v>720</v>
      </c>
      <c r="BS19" s="4">
        <v>0</v>
      </c>
      <c r="BT19" s="3"/>
    </row>
    <row r="20" spans="1:72" ht="31.5" x14ac:dyDescent="0.25">
      <c r="A20" s="3"/>
      <c r="B20" s="1"/>
      <c r="C20" s="1" t="s">
        <v>52</v>
      </c>
      <c r="D20" s="1"/>
      <c r="E20" s="1" t="s">
        <v>43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2"/>
      <c r="Z20" s="3" t="s">
        <v>42</v>
      </c>
      <c r="AA20" s="4">
        <v>1787.942</v>
      </c>
      <c r="AB20" s="4">
        <v>0</v>
      </c>
      <c r="AC20" s="4">
        <v>0</v>
      </c>
      <c r="AD20" s="4">
        <v>1787.942</v>
      </c>
      <c r="AE20" s="4">
        <v>0</v>
      </c>
      <c r="AF20" s="4">
        <v>2</v>
      </c>
      <c r="AG20" s="4">
        <v>0</v>
      </c>
      <c r="AH20" s="4">
        <v>0</v>
      </c>
      <c r="AI20" s="4">
        <v>2</v>
      </c>
      <c r="AJ20" s="4">
        <v>0</v>
      </c>
      <c r="AK20" s="5">
        <v>1789.942</v>
      </c>
      <c r="AL20" s="5">
        <v>0</v>
      </c>
      <c r="AM20" s="5">
        <v>0</v>
      </c>
      <c r="AN20" s="5">
        <v>1789.942</v>
      </c>
      <c r="AO20" s="5">
        <v>0</v>
      </c>
      <c r="AP20" s="5">
        <v>1788.2760000000001</v>
      </c>
      <c r="AQ20" s="5">
        <v>0</v>
      </c>
      <c r="AR20" s="5">
        <v>0</v>
      </c>
      <c r="AS20" s="5">
        <v>1788.2760000000001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1788.2760000000001</v>
      </c>
      <c r="BA20" s="5">
        <v>0</v>
      </c>
      <c r="BB20" s="5">
        <v>0</v>
      </c>
      <c r="BC20" s="5">
        <v>1788.2760000000001</v>
      </c>
      <c r="BD20" s="5">
        <v>0</v>
      </c>
      <c r="BE20" s="5">
        <v>1788.2760000000001</v>
      </c>
      <c r="BF20" s="5">
        <v>0</v>
      </c>
      <c r="BG20" s="5">
        <v>0</v>
      </c>
      <c r="BH20" s="5">
        <v>1788.2760000000001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1788.2760000000001</v>
      </c>
      <c r="BP20" s="4">
        <v>0</v>
      </c>
      <c r="BQ20" s="4">
        <v>0</v>
      </c>
      <c r="BR20" s="4">
        <v>1788.2760000000001</v>
      </c>
      <c r="BS20" s="4">
        <v>0</v>
      </c>
      <c r="BT20" s="3"/>
    </row>
    <row r="21" spans="1:72" ht="94.5" x14ac:dyDescent="0.25">
      <c r="A21" s="3"/>
      <c r="B21" s="1"/>
      <c r="C21" s="1" t="s">
        <v>52</v>
      </c>
      <c r="D21" s="1"/>
      <c r="E21" s="1" t="s">
        <v>43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 t="s">
        <v>45</v>
      </c>
      <c r="U21" s="1"/>
      <c r="V21" s="2"/>
      <c r="W21" s="2"/>
      <c r="X21" s="2"/>
      <c r="Y21" s="2"/>
      <c r="Z21" s="3" t="s">
        <v>44</v>
      </c>
      <c r="AA21" s="4">
        <v>1516.3420000000001</v>
      </c>
      <c r="AB21" s="4">
        <v>0</v>
      </c>
      <c r="AC21" s="4">
        <v>0</v>
      </c>
      <c r="AD21" s="4">
        <v>1516.3420000000001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5">
        <v>1516.3420000000001</v>
      </c>
      <c r="AL21" s="5">
        <v>0</v>
      </c>
      <c r="AM21" s="5">
        <v>0</v>
      </c>
      <c r="AN21" s="5">
        <v>1516.3420000000001</v>
      </c>
      <c r="AO21" s="5">
        <v>0</v>
      </c>
      <c r="AP21" s="5">
        <v>1516.6759999999999</v>
      </c>
      <c r="AQ21" s="5">
        <v>0</v>
      </c>
      <c r="AR21" s="5">
        <v>0</v>
      </c>
      <c r="AS21" s="5">
        <v>1516.6759999999999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1516.6759999999999</v>
      </c>
      <c r="BA21" s="5">
        <v>0</v>
      </c>
      <c r="BB21" s="5">
        <v>0</v>
      </c>
      <c r="BC21" s="5">
        <v>1516.6759999999999</v>
      </c>
      <c r="BD21" s="5">
        <v>0</v>
      </c>
      <c r="BE21" s="5">
        <v>1516.6759999999999</v>
      </c>
      <c r="BF21" s="5">
        <v>0</v>
      </c>
      <c r="BG21" s="5">
        <v>0</v>
      </c>
      <c r="BH21" s="5">
        <v>1516.6759999999999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1516.6759999999999</v>
      </c>
      <c r="BP21" s="4">
        <v>0</v>
      </c>
      <c r="BQ21" s="4">
        <v>0</v>
      </c>
      <c r="BR21" s="4">
        <v>1516.6759999999999</v>
      </c>
      <c r="BS21" s="4">
        <v>0</v>
      </c>
      <c r="BT21" s="3"/>
    </row>
    <row r="22" spans="1:72" ht="47.25" x14ac:dyDescent="0.25">
      <c r="A22" s="3"/>
      <c r="B22" s="1"/>
      <c r="C22" s="1" t="s">
        <v>52</v>
      </c>
      <c r="D22" s="1"/>
      <c r="E22" s="1" t="s">
        <v>43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 t="s">
        <v>47</v>
      </c>
      <c r="U22" s="1"/>
      <c r="V22" s="2"/>
      <c r="W22" s="2"/>
      <c r="X22" s="2"/>
      <c r="Y22" s="2"/>
      <c r="Z22" s="3" t="s">
        <v>46</v>
      </c>
      <c r="AA22" s="4">
        <v>271.60000000000002</v>
      </c>
      <c r="AB22" s="4">
        <v>0</v>
      </c>
      <c r="AC22" s="4">
        <v>0</v>
      </c>
      <c r="AD22" s="4">
        <v>271.60000000000002</v>
      </c>
      <c r="AE22" s="4">
        <v>0</v>
      </c>
      <c r="AF22" s="4">
        <v>2</v>
      </c>
      <c r="AG22" s="4">
        <v>0</v>
      </c>
      <c r="AH22" s="4">
        <v>0</v>
      </c>
      <c r="AI22" s="4">
        <v>2</v>
      </c>
      <c r="AJ22" s="4">
        <v>0</v>
      </c>
      <c r="AK22" s="5">
        <v>273.60000000000002</v>
      </c>
      <c r="AL22" s="5">
        <v>0</v>
      </c>
      <c r="AM22" s="5">
        <v>0</v>
      </c>
      <c r="AN22" s="5">
        <v>273.60000000000002</v>
      </c>
      <c r="AO22" s="5">
        <v>0</v>
      </c>
      <c r="AP22" s="5">
        <v>271.60000000000002</v>
      </c>
      <c r="AQ22" s="5">
        <v>0</v>
      </c>
      <c r="AR22" s="5">
        <v>0</v>
      </c>
      <c r="AS22" s="5">
        <v>271.60000000000002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271.60000000000002</v>
      </c>
      <c r="BA22" s="5">
        <v>0</v>
      </c>
      <c r="BB22" s="5">
        <v>0</v>
      </c>
      <c r="BC22" s="5">
        <v>271.60000000000002</v>
      </c>
      <c r="BD22" s="5">
        <v>0</v>
      </c>
      <c r="BE22" s="5">
        <v>271.60000000000002</v>
      </c>
      <c r="BF22" s="5">
        <v>0</v>
      </c>
      <c r="BG22" s="5">
        <v>0</v>
      </c>
      <c r="BH22" s="5">
        <v>271.60000000000002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271.60000000000002</v>
      </c>
      <c r="BP22" s="4">
        <v>0</v>
      </c>
      <c r="BQ22" s="4">
        <v>0</v>
      </c>
      <c r="BR22" s="4">
        <v>271.60000000000002</v>
      </c>
      <c r="BS22" s="4">
        <v>0</v>
      </c>
      <c r="BT22" s="3"/>
    </row>
    <row r="23" spans="1:72" ht="63" x14ac:dyDescent="0.25">
      <c r="A23" s="3"/>
      <c r="B23" s="1"/>
      <c r="C23" s="1" t="s">
        <v>55</v>
      </c>
      <c r="D23" s="1"/>
      <c r="E23" s="1" t="s">
        <v>57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  <c r="Z23" s="3" t="s">
        <v>56</v>
      </c>
      <c r="AA23" s="4">
        <v>75</v>
      </c>
      <c r="AB23" s="4">
        <v>0</v>
      </c>
      <c r="AC23" s="4">
        <v>0</v>
      </c>
      <c r="AD23" s="4">
        <v>75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5">
        <v>75</v>
      </c>
      <c r="AL23" s="5">
        <v>0</v>
      </c>
      <c r="AM23" s="5">
        <v>0</v>
      </c>
      <c r="AN23" s="5">
        <v>75</v>
      </c>
      <c r="AO23" s="5">
        <v>0</v>
      </c>
      <c r="AP23" s="5">
        <v>230</v>
      </c>
      <c r="AQ23" s="5">
        <v>0</v>
      </c>
      <c r="AR23" s="5">
        <v>0</v>
      </c>
      <c r="AS23" s="5">
        <v>230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230</v>
      </c>
      <c r="BA23" s="5">
        <v>0</v>
      </c>
      <c r="BB23" s="5">
        <v>0</v>
      </c>
      <c r="BC23" s="5">
        <v>230</v>
      </c>
      <c r="BD23" s="5">
        <v>0</v>
      </c>
      <c r="BE23" s="5">
        <v>230</v>
      </c>
      <c r="BF23" s="5">
        <v>0</v>
      </c>
      <c r="BG23" s="5">
        <v>0</v>
      </c>
      <c r="BH23" s="5">
        <v>230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230</v>
      </c>
      <c r="BP23" s="4">
        <v>0</v>
      </c>
      <c r="BQ23" s="4">
        <v>0</v>
      </c>
      <c r="BR23" s="4">
        <v>230</v>
      </c>
      <c r="BS23" s="4">
        <v>0</v>
      </c>
      <c r="BT23" s="3"/>
    </row>
    <row r="24" spans="1:72" ht="47.25" x14ac:dyDescent="0.25">
      <c r="A24" s="3"/>
      <c r="B24" s="1"/>
      <c r="C24" s="1" t="s">
        <v>55</v>
      </c>
      <c r="D24" s="1"/>
      <c r="E24" s="1" t="s">
        <v>57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 t="s">
        <v>47</v>
      </c>
      <c r="U24" s="1"/>
      <c r="V24" s="2"/>
      <c r="W24" s="2"/>
      <c r="X24" s="2"/>
      <c r="Y24" s="2"/>
      <c r="Z24" s="3" t="s">
        <v>46</v>
      </c>
      <c r="AA24" s="4">
        <v>75</v>
      </c>
      <c r="AB24" s="4">
        <v>0</v>
      </c>
      <c r="AC24" s="4">
        <v>0</v>
      </c>
      <c r="AD24" s="4">
        <v>75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5">
        <v>75</v>
      </c>
      <c r="AL24" s="5">
        <v>0</v>
      </c>
      <c r="AM24" s="5">
        <v>0</v>
      </c>
      <c r="AN24" s="5">
        <v>75</v>
      </c>
      <c r="AO24" s="5">
        <v>0</v>
      </c>
      <c r="AP24" s="5">
        <v>230</v>
      </c>
      <c r="AQ24" s="5">
        <v>0</v>
      </c>
      <c r="AR24" s="5">
        <v>0</v>
      </c>
      <c r="AS24" s="5">
        <v>230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230</v>
      </c>
      <c r="BA24" s="5">
        <v>0</v>
      </c>
      <c r="BB24" s="5">
        <v>0</v>
      </c>
      <c r="BC24" s="5">
        <v>230</v>
      </c>
      <c r="BD24" s="5">
        <v>0</v>
      </c>
      <c r="BE24" s="5">
        <v>230</v>
      </c>
      <c r="BF24" s="5">
        <v>0</v>
      </c>
      <c r="BG24" s="5">
        <v>0</v>
      </c>
      <c r="BH24" s="5">
        <v>230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230</v>
      </c>
      <c r="BP24" s="4">
        <v>0</v>
      </c>
      <c r="BQ24" s="4">
        <v>0</v>
      </c>
      <c r="BR24" s="4">
        <v>230</v>
      </c>
      <c r="BS24" s="4">
        <v>0</v>
      </c>
      <c r="BT24" s="3"/>
    </row>
    <row r="25" spans="1:72" ht="31.5" x14ac:dyDescent="0.25">
      <c r="A25" s="3"/>
      <c r="B25" s="1"/>
      <c r="C25" s="1" t="s">
        <v>55</v>
      </c>
      <c r="D25" s="1"/>
      <c r="E25" s="1" t="s">
        <v>59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3" t="s">
        <v>58</v>
      </c>
      <c r="AA25" s="4">
        <v>45</v>
      </c>
      <c r="AB25" s="4">
        <v>0</v>
      </c>
      <c r="AC25" s="4">
        <v>0</v>
      </c>
      <c r="AD25" s="4">
        <v>45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5">
        <v>45</v>
      </c>
      <c r="AL25" s="5">
        <v>0</v>
      </c>
      <c r="AM25" s="5">
        <v>0</v>
      </c>
      <c r="AN25" s="5">
        <v>45</v>
      </c>
      <c r="AO25" s="5">
        <v>0</v>
      </c>
      <c r="AP25" s="5">
        <v>50</v>
      </c>
      <c r="AQ25" s="5">
        <v>0</v>
      </c>
      <c r="AR25" s="5">
        <v>0</v>
      </c>
      <c r="AS25" s="5">
        <v>50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50</v>
      </c>
      <c r="BA25" s="5">
        <v>0</v>
      </c>
      <c r="BB25" s="5">
        <v>0</v>
      </c>
      <c r="BC25" s="5">
        <v>50</v>
      </c>
      <c r="BD25" s="5">
        <v>0</v>
      </c>
      <c r="BE25" s="5">
        <v>50</v>
      </c>
      <c r="BF25" s="5">
        <v>0</v>
      </c>
      <c r="BG25" s="5">
        <v>0</v>
      </c>
      <c r="BH25" s="5">
        <v>50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50</v>
      </c>
      <c r="BP25" s="4">
        <v>0</v>
      </c>
      <c r="BQ25" s="4">
        <v>0</v>
      </c>
      <c r="BR25" s="4">
        <v>50</v>
      </c>
      <c r="BS25" s="4">
        <v>0</v>
      </c>
      <c r="BT25" s="3"/>
    </row>
    <row r="26" spans="1:72" ht="47.25" x14ac:dyDescent="0.25">
      <c r="A26" s="3"/>
      <c r="B26" s="1"/>
      <c r="C26" s="1" t="s">
        <v>55</v>
      </c>
      <c r="D26" s="1"/>
      <c r="E26" s="1" t="s">
        <v>59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 t="s">
        <v>47</v>
      </c>
      <c r="U26" s="1"/>
      <c r="V26" s="2"/>
      <c r="W26" s="2"/>
      <c r="X26" s="2"/>
      <c r="Y26" s="2"/>
      <c r="Z26" s="3" t="s">
        <v>46</v>
      </c>
      <c r="AA26" s="4">
        <v>45</v>
      </c>
      <c r="AB26" s="4">
        <v>0</v>
      </c>
      <c r="AC26" s="4">
        <v>0</v>
      </c>
      <c r="AD26" s="4">
        <v>45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5">
        <v>45</v>
      </c>
      <c r="AL26" s="5">
        <v>0</v>
      </c>
      <c r="AM26" s="5">
        <v>0</v>
      </c>
      <c r="AN26" s="5">
        <v>45</v>
      </c>
      <c r="AO26" s="5">
        <v>0</v>
      </c>
      <c r="AP26" s="5">
        <v>50</v>
      </c>
      <c r="AQ26" s="5">
        <v>0</v>
      </c>
      <c r="AR26" s="5">
        <v>0</v>
      </c>
      <c r="AS26" s="5">
        <v>50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50</v>
      </c>
      <c r="BA26" s="5">
        <v>0</v>
      </c>
      <c r="BB26" s="5">
        <v>0</v>
      </c>
      <c r="BC26" s="5">
        <v>50</v>
      </c>
      <c r="BD26" s="5">
        <v>0</v>
      </c>
      <c r="BE26" s="5">
        <v>50</v>
      </c>
      <c r="BF26" s="5">
        <v>0</v>
      </c>
      <c r="BG26" s="5">
        <v>0</v>
      </c>
      <c r="BH26" s="5">
        <v>50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50</v>
      </c>
      <c r="BP26" s="4">
        <v>0</v>
      </c>
      <c r="BQ26" s="4">
        <v>0</v>
      </c>
      <c r="BR26" s="4">
        <v>50</v>
      </c>
      <c r="BS26" s="4">
        <v>0</v>
      </c>
      <c r="BT26" s="3"/>
    </row>
    <row r="27" spans="1:72" ht="31.5" x14ac:dyDescent="0.25">
      <c r="A27" s="14"/>
      <c r="B27" s="15" t="s">
        <v>60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16"/>
      <c r="X27" s="16"/>
      <c r="Y27" s="16"/>
      <c r="Z27" s="14" t="s">
        <v>61</v>
      </c>
      <c r="AA27" s="17">
        <v>133038.11201000001</v>
      </c>
      <c r="AB27" s="17">
        <v>42636.677689999997</v>
      </c>
      <c r="AC27" s="17">
        <v>19237.429169999999</v>
      </c>
      <c r="AD27" s="17">
        <v>71164.005149999997</v>
      </c>
      <c r="AE27" s="17">
        <v>0</v>
      </c>
      <c r="AF27" s="17">
        <v>2801.81059</v>
      </c>
      <c r="AG27" s="17">
        <v>0</v>
      </c>
      <c r="AH27" s="17">
        <v>0</v>
      </c>
      <c r="AI27" s="17">
        <v>2801.81059</v>
      </c>
      <c r="AJ27" s="17">
        <v>0</v>
      </c>
      <c r="AK27" s="18">
        <f>135839.9226-859.70115+1000</f>
        <v>135980.22144999998</v>
      </c>
      <c r="AL27" s="18">
        <v>42636.677689999997</v>
      </c>
      <c r="AM27" s="18">
        <v>19237.429169999999</v>
      </c>
      <c r="AN27" s="18">
        <v>73965.815740000005</v>
      </c>
      <c r="AO27" s="18">
        <v>0</v>
      </c>
      <c r="AP27" s="18">
        <v>98799.730020000003</v>
      </c>
      <c r="AQ27" s="18">
        <v>7252.8592900000003</v>
      </c>
      <c r="AR27" s="18">
        <v>26106.863649999999</v>
      </c>
      <c r="AS27" s="18">
        <v>65440.007080000003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98799.730020000003</v>
      </c>
      <c r="BA27" s="18">
        <v>7252.8592900000003</v>
      </c>
      <c r="BB27" s="18">
        <v>26106.863649999999</v>
      </c>
      <c r="BC27" s="18">
        <v>65440.007080000003</v>
      </c>
      <c r="BD27" s="18">
        <v>0</v>
      </c>
      <c r="BE27" s="18">
        <v>71305.892999999996</v>
      </c>
      <c r="BF27" s="18">
        <v>9965.1860500000003</v>
      </c>
      <c r="BG27" s="18">
        <v>1975.32295</v>
      </c>
      <c r="BH27" s="18">
        <v>59365.383999999998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71305.892999999996</v>
      </c>
      <c r="BP27" s="17">
        <v>9965.1860500000003</v>
      </c>
      <c r="BQ27" s="17">
        <v>1975.32295</v>
      </c>
      <c r="BR27" s="17">
        <v>59365.383999999998</v>
      </c>
      <c r="BS27" s="17">
        <v>0</v>
      </c>
      <c r="BT27" s="14"/>
    </row>
    <row r="28" spans="1:72" ht="31.5" x14ac:dyDescent="0.25">
      <c r="A28" s="3"/>
      <c r="B28" s="1"/>
      <c r="C28" s="1" t="s">
        <v>62</v>
      </c>
      <c r="D28" s="1"/>
      <c r="E28" s="1" t="s">
        <v>64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  <c r="Z28" s="3" t="s">
        <v>63</v>
      </c>
      <c r="AA28" s="4">
        <v>2902.4319999999998</v>
      </c>
      <c r="AB28" s="4">
        <v>0</v>
      </c>
      <c r="AC28" s="4">
        <v>0</v>
      </c>
      <c r="AD28" s="4">
        <v>2902.4319999999998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5">
        <v>2902.4319999999998</v>
      </c>
      <c r="AL28" s="5">
        <v>0</v>
      </c>
      <c r="AM28" s="5">
        <v>0</v>
      </c>
      <c r="AN28" s="5">
        <v>2902.4319999999998</v>
      </c>
      <c r="AO28" s="5">
        <v>0</v>
      </c>
      <c r="AP28" s="5">
        <v>2902.6179999999999</v>
      </c>
      <c r="AQ28" s="5">
        <v>0</v>
      </c>
      <c r="AR28" s="5">
        <v>0</v>
      </c>
      <c r="AS28" s="5">
        <v>2902.6179999999999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2902.6179999999999</v>
      </c>
      <c r="BA28" s="5">
        <v>0</v>
      </c>
      <c r="BB28" s="5">
        <v>0</v>
      </c>
      <c r="BC28" s="5">
        <v>2902.6179999999999</v>
      </c>
      <c r="BD28" s="5">
        <v>0</v>
      </c>
      <c r="BE28" s="5">
        <v>2902.6179999999999</v>
      </c>
      <c r="BF28" s="5">
        <v>0</v>
      </c>
      <c r="BG28" s="5">
        <v>0</v>
      </c>
      <c r="BH28" s="5">
        <v>2902.6179999999999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2902.6179999999999</v>
      </c>
      <c r="BP28" s="4">
        <v>0</v>
      </c>
      <c r="BQ28" s="4">
        <v>0</v>
      </c>
      <c r="BR28" s="4">
        <v>2902.6179999999999</v>
      </c>
      <c r="BS28" s="4">
        <v>0</v>
      </c>
      <c r="BT28" s="3"/>
    </row>
    <row r="29" spans="1:72" ht="94.5" x14ac:dyDescent="0.25">
      <c r="A29" s="3"/>
      <c r="B29" s="1"/>
      <c r="C29" s="1" t="s">
        <v>62</v>
      </c>
      <c r="D29" s="1"/>
      <c r="E29" s="1" t="s">
        <v>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 t="s">
        <v>45</v>
      </c>
      <c r="U29" s="1"/>
      <c r="V29" s="2"/>
      <c r="W29" s="2"/>
      <c r="X29" s="2"/>
      <c r="Y29" s="2"/>
      <c r="Z29" s="3" t="s">
        <v>44</v>
      </c>
      <c r="AA29" s="4">
        <v>2902.4319999999998</v>
      </c>
      <c r="AB29" s="4">
        <v>0</v>
      </c>
      <c r="AC29" s="4">
        <v>0</v>
      </c>
      <c r="AD29" s="4">
        <v>2902.4319999999998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5">
        <v>2902.4319999999998</v>
      </c>
      <c r="AL29" s="5">
        <v>0</v>
      </c>
      <c r="AM29" s="5">
        <v>0</v>
      </c>
      <c r="AN29" s="5">
        <v>2902.4319999999998</v>
      </c>
      <c r="AO29" s="5">
        <v>0</v>
      </c>
      <c r="AP29" s="5">
        <v>2902.6179999999999</v>
      </c>
      <c r="AQ29" s="5">
        <v>0</v>
      </c>
      <c r="AR29" s="5">
        <v>0</v>
      </c>
      <c r="AS29" s="5">
        <v>2902.6179999999999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2902.6179999999999</v>
      </c>
      <c r="BA29" s="5">
        <v>0</v>
      </c>
      <c r="BB29" s="5">
        <v>0</v>
      </c>
      <c r="BC29" s="5">
        <v>2902.6179999999999</v>
      </c>
      <c r="BD29" s="5">
        <v>0</v>
      </c>
      <c r="BE29" s="5">
        <v>2902.6179999999999</v>
      </c>
      <c r="BF29" s="5">
        <v>0</v>
      </c>
      <c r="BG29" s="5">
        <v>0</v>
      </c>
      <c r="BH29" s="5">
        <v>2902.6179999999999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2902.6179999999999</v>
      </c>
      <c r="BP29" s="4">
        <v>0</v>
      </c>
      <c r="BQ29" s="4">
        <v>0</v>
      </c>
      <c r="BR29" s="4">
        <v>2902.6179999999999</v>
      </c>
      <c r="BS29" s="4">
        <v>0</v>
      </c>
      <c r="BT29" s="3"/>
    </row>
    <row r="30" spans="1:72" ht="78.75" x14ac:dyDescent="0.25">
      <c r="A30" s="3"/>
      <c r="B30" s="1"/>
      <c r="C30" s="1" t="s">
        <v>65</v>
      </c>
      <c r="D30" s="1"/>
      <c r="E30" s="1" t="s">
        <v>67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  <c r="Z30" s="3" t="s">
        <v>66</v>
      </c>
      <c r="AA30" s="4">
        <v>327</v>
      </c>
      <c r="AB30" s="4">
        <v>0</v>
      </c>
      <c r="AC30" s="4">
        <v>327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5">
        <v>327</v>
      </c>
      <c r="AL30" s="5">
        <v>0</v>
      </c>
      <c r="AM30" s="5">
        <v>327</v>
      </c>
      <c r="AN30" s="5">
        <v>0</v>
      </c>
      <c r="AO30" s="5">
        <v>0</v>
      </c>
      <c r="AP30" s="5">
        <v>340.2</v>
      </c>
      <c r="AQ30" s="5">
        <v>0</v>
      </c>
      <c r="AR30" s="5">
        <v>340.2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340.2</v>
      </c>
      <c r="BA30" s="5">
        <v>0</v>
      </c>
      <c r="BB30" s="5">
        <v>340.2</v>
      </c>
      <c r="BC30" s="5">
        <v>0</v>
      </c>
      <c r="BD30" s="5">
        <v>0</v>
      </c>
      <c r="BE30" s="5">
        <v>340.2</v>
      </c>
      <c r="BF30" s="5">
        <v>0</v>
      </c>
      <c r="BG30" s="5">
        <v>340.2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340.2</v>
      </c>
      <c r="BP30" s="4">
        <v>0</v>
      </c>
      <c r="BQ30" s="4">
        <v>340.2</v>
      </c>
      <c r="BR30" s="4">
        <v>0</v>
      </c>
      <c r="BS30" s="4">
        <v>0</v>
      </c>
      <c r="BT30" s="3"/>
    </row>
    <row r="31" spans="1:72" ht="94.5" x14ac:dyDescent="0.25">
      <c r="A31" s="3"/>
      <c r="B31" s="1"/>
      <c r="C31" s="1" t="s">
        <v>65</v>
      </c>
      <c r="D31" s="1"/>
      <c r="E31" s="1" t="s">
        <v>67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 t="s">
        <v>45</v>
      </c>
      <c r="U31" s="1"/>
      <c r="V31" s="2"/>
      <c r="W31" s="2"/>
      <c r="X31" s="2"/>
      <c r="Y31" s="2"/>
      <c r="Z31" s="3" t="s">
        <v>44</v>
      </c>
      <c r="AA31" s="4">
        <v>297</v>
      </c>
      <c r="AB31" s="4">
        <v>0</v>
      </c>
      <c r="AC31" s="4">
        <v>297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5">
        <v>297</v>
      </c>
      <c r="AL31" s="5">
        <v>0</v>
      </c>
      <c r="AM31" s="5">
        <v>297</v>
      </c>
      <c r="AN31" s="5">
        <v>0</v>
      </c>
      <c r="AO31" s="5">
        <v>0</v>
      </c>
      <c r="AP31" s="5">
        <v>310.2</v>
      </c>
      <c r="AQ31" s="5">
        <v>0</v>
      </c>
      <c r="AR31" s="5">
        <v>310.2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310.2</v>
      </c>
      <c r="BA31" s="5">
        <v>0</v>
      </c>
      <c r="BB31" s="5">
        <v>310.2</v>
      </c>
      <c r="BC31" s="5">
        <v>0</v>
      </c>
      <c r="BD31" s="5">
        <v>0</v>
      </c>
      <c r="BE31" s="5">
        <v>310.2</v>
      </c>
      <c r="BF31" s="5">
        <v>0</v>
      </c>
      <c r="BG31" s="5">
        <v>310.2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310.2</v>
      </c>
      <c r="BP31" s="4">
        <v>0</v>
      </c>
      <c r="BQ31" s="4">
        <v>310.2</v>
      </c>
      <c r="BR31" s="4">
        <v>0</v>
      </c>
      <c r="BS31" s="4">
        <v>0</v>
      </c>
      <c r="BT31" s="3"/>
    </row>
    <row r="32" spans="1:72" ht="47.25" x14ac:dyDescent="0.25">
      <c r="A32" s="3"/>
      <c r="B32" s="1"/>
      <c r="C32" s="1" t="s">
        <v>65</v>
      </c>
      <c r="D32" s="1"/>
      <c r="E32" s="1" t="s">
        <v>67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 t="s">
        <v>47</v>
      </c>
      <c r="U32" s="1"/>
      <c r="V32" s="2"/>
      <c r="W32" s="2"/>
      <c r="X32" s="2"/>
      <c r="Y32" s="2"/>
      <c r="Z32" s="3" t="s">
        <v>46</v>
      </c>
      <c r="AA32" s="4">
        <v>30</v>
      </c>
      <c r="AB32" s="4">
        <v>0</v>
      </c>
      <c r="AC32" s="4">
        <v>30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5">
        <v>30</v>
      </c>
      <c r="AL32" s="5">
        <v>0</v>
      </c>
      <c r="AM32" s="5">
        <v>30</v>
      </c>
      <c r="AN32" s="5">
        <v>0</v>
      </c>
      <c r="AO32" s="5">
        <v>0</v>
      </c>
      <c r="AP32" s="5">
        <v>30</v>
      </c>
      <c r="AQ32" s="5">
        <v>0</v>
      </c>
      <c r="AR32" s="5">
        <v>30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30</v>
      </c>
      <c r="BA32" s="5">
        <v>0</v>
      </c>
      <c r="BB32" s="5">
        <v>30</v>
      </c>
      <c r="BC32" s="5">
        <v>0</v>
      </c>
      <c r="BD32" s="5">
        <v>0</v>
      </c>
      <c r="BE32" s="5">
        <v>30</v>
      </c>
      <c r="BF32" s="5">
        <v>0</v>
      </c>
      <c r="BG32" s="5">
        <v>30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30</v>
      </c>
      <c r="BP32" s="4">
        <v>0</v>
      </c>
      <c r="BQ32" s="4">
        <v>30</v>
      </c>
      <c r="BR32" s="4">
        <v>0</v>
      </c>
      <c r="BS32" s="4">
        <v>0</v>
      </c>
      <c r="BT32" s="3"/>
    </row>
    <row r="33" spans="1:72" ht="31.5" x14ac:dyDescent="0.25">
      <c r="A33" s="3"/>
      <c r="B33" s="1"/>
      <c r="C33" s="1" t="s">
        <v>65</v>
      </c>
      <c r="D33" s="1"/>
      <c r="E33" s="1" t="s">
        <v>69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  <c r="Z33" s="3" t="s">
        <v>68</v>
      </c>
      <c r="AA33" s="4">
        <v>15.4</v>
      </c>
      <c r="AB33" s="4">
        <v>0</v>
      </c>
      <c r="AC33" s="4">
        <v>15.4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5">
        <v>15.4</v>
      </c>
      <c r="AL33" s="5">
        <v>0</v>
      </c>
      <c r="AM33" s="5">
        <v>15.4</v>
      </c>
      <c r="AN33" s="5">
        <v>0</v>
      </c>
      <c r="AO33" s="5">
        <v>0</v>
      </c>
      <c r="AP33" s="5">
        <v>15.4</v>
      </c>
      <c r="AQ33" s="5">
        <v>0</v>
      </c>
      <c r="AR33" s="5">
        <v>15.4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15.4</v>
      </c>
      <c r="BA33" s="5">
        <v>0</v>
      </c>
      <c r="BB33" s="5">
        <v>15.4</v>
      </c>
      <c r="BC33" s="5">
        <v>0</v>
      </c>
      <c r="BD33" s="5">
        <v>0</v>
      </c>
      <c r="BE33" s="5">
        <v>15.4</v>
      </c>
      <c r="BF33" s="5">
        <v>0</v>
      </c>
      <c r="BG33" s="5">
        <v>15.4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15.4</v>
      </c>
      <c r="BP33" s="4">
        <v>0</v>
      </c>
      <c r="BQ33" s="4">
        <v>15.4</v>
      </c>
      <c r="BR33" s="4">
        <v>0</v>
      </c>
      <c r="BS33" s="4">
        <v>0</v>
      </c>
      <c r="BT33" s="3"/>
    </row>
    <row r="34" spans="1:72" ht="47.25" x14ac:dyDescent="0.25">
      <c r="A34" s="3"/>
      <c r="B34" s="1"/>
      <c r="C34" s="1" t="s">
        <v>65</v>
      </c>
      <c r="D34" s="1"/>
      <c r="E34" s="1" t="s">
        <v>69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 t="s">
        <v>47</v>
      </c>
      <c r="U34" s="1"/>
      <c r="V34" s="2"/>
      <c r="W34" s="2"/>
      <c r="X34" s="2"/>
      <c r="Y34" s="2"/>
      <c r="Z34" s="3" t="s">
        <v>46</v>
      </c>
      <c r="AA34" s="4">
        <v>15.4</v>
      </c>
      <c r="AB34" s="4">
        <v>0</v>
      </c>
      <c r="AC34" s="4">
        <v>15.4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5">
        <v>15.4</v>
      </c>
      <c r="AL34" s="5">
        <v>0</v>
      </c>
      <c r="AM34" s="5">
        <v>15.4</v>
      </c>
      <c r="AN34" s="5">
        <v>0</v>
      </c>
      <c r="AO34" s="5">
        <v>0</v>
      </c>
      <c r="AP34" s="5">
        <v>15.4</v>
      </c>
      <c r="AQ34" s="5">
        <v>0</v>
      </c>
      <c r="AR34" s="5">
        <v>15.4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15.4</v>
      </c>
      <c r="BA34" s="5">
        <v>0</v>
      </c>
      <c r="BB34" s="5">
        <v>15.4</v>
      </c>
      <c r="BC34" s="5">
        <v>0</v>
      </c>
      <c r="BD34" s="5">
        <v>0</v>
      </c>
      <c r="BE34" s="5">
        <v>15.4</v>
      </c>
      <c r="BF34" s="5">
        <v>0</v>
      </c>
      <c r="BG34" s="5">
        <v>15.4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15.4</v>
      </c>
      <c r="BP34" s="4">
        <v>0</v>
      </c>
      <c r="BQ34" s="4">
        <v>15.4</v>
      </c>
      <c r="BR34" s="4">
        <v>0</v>
      </c>
      <c r="BS34" s="4">
        <v>0</v>
      </c>
      <c r="BT34" s="3"/>
    </row>
    <row r="35" spans="1:72" ht="47.25" x14ac:dyDescent="0.25">
      <c r="A35" s="3"/>
      <c r="B35" s="1"/>
      <c r="C35" s="1" t="s">
        <v>65</v>
      </c>
      <c r="D35" s="1"/>
      <c r="E35" s="1" t="s">
        <v>71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  <c r="Z35" s="3" t="s">
        <v>70</v>
      </c>
      <c r="AA35" s="4">
        <v>52.7</v>
      </c>
      <c r="AB35" s="4">
        <v>0</v>
      </c>
      <c r="AC35" s="4">
        <v>52.7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5">
        <v>52.7</v>
      </c>
      <c r="AL35" s="5">
        <v>0</v>
      </c>
      <c r="AM35" s="5">
        <v>52.7</v>
      </c>
      <c r="AN35" s="5">
        <v>0</v>
      </c>
      <c r="AO35" s="5">
        <v>0</v>
      </c>
      <c r="AP35" s="5">
        <v>55</v>
      </c>
      <c r="AQ35" s="5">
        <v>0</v>
      </c>
      <c r="AR35" s="5">
        <v>55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55</v>
      </c>
      <c r="BA35" s="5">
        <v>0</v>
      </c>
      <c r="BB35" s="5">
        <v>55</v>
      </c>
      <c r="BC35" s="5">
        <v>0</v>
      </c>
      <c r="BD35" s="5">
        <v>0</v>
      </c>
      <c r="BE35" s="5">
        <v>55</v>
      </c>
      <c r="BF35" s="5">
        <v>0</v>
      </c>
      <c r="BG35" s="5">
        <v>55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55</v>
      </c>
      <c r="BP35" s="4">
        <v>0</v>
      </c>
      <c r="BQ35" s="4">
        <v>55</v>
      </c>
      <c r="BR35" s="4">
        <v>0</v>
      </c>
      <c r="BS35" s="4">
        <v>0</v>
      </c>
      <c r="BT35" s="3"/>
    </row>
    <row r="36" spans="1:72" ht="94.5" x14ac:dyDescent="0.25">
      <c r="A36" s="3"/>
      <c r="B36" s="1"/>
      <c r="C36" s="1" t="s">
        <v>65</v>
      </c>
      <c r="D36" s="1"/>
      <c r="E36" s="1" t="s">
        <v>71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 t="s">
        <v>45</v>
      </c>
      <c r="U36" s="1"/>
      <c r="V36" s="2"/>
      <c r="W36" s="2"/>
      <c r="X36" s="2"/>
      <c r="Y36" s="2"/>
      <c r="Z36" s="3" t="s">
        <v>44</v>
      </c>
      <c r="AA36" s="4">
        <v>52.7</v>
      </c>
      <c r="AB36" s="4">
        <v>0</v>
      </c>
      <c r="AC36" s="4">
        <v>52.7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5">
        <v>52.7</v>
      </c>
      <c r="AL36" s="5">
        <v>0</v>
      </c>
      <c r="AM36" s="5">
        <v>52.7</v>
      </c>
      <c r="AN36" s="5">
        <v>0</v>
      </c>
      <c r="AO36" s="5">
        <v>0</v>
      </c>
      <c r="AP36" s="5">
        <v>55</v>
      </c>
      <c r="AQ36" s="5">
        <v>0</v>
      </c>
      <c r="AR36" s="5">
        <v>55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55</v>
      </c>
      <c r="BA36" s="5">
        <v>0</v>
      </c>
      <c r="BB36" s="5">
        <v>55</v>
      </c>
      <c r="BC36" s="5">
        <v>0</v>
      </c>
      <c r="BD36" s="5">
        <v>0</v>
      </c>
      <c r="BE36" s="5">
        <v>55</v>
      </c>
      <c r="BF36" s="5">
        <v>0</v>
      </c>
      <c r="BG36" s="5">
        <v>55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55</v>
      </c>
      <c r="BP36" s="4">
        <v>0</v>
      </c>
      <c r="BQ36" s="4">
        <v>55</v>
      </c>
      <c r="BR36" s="4">
        <v>0</v>
      </c>
      <c r="BS36" s="4">
        <v>0</v>
      </c>
      <c r="BT36" s="3"/>
    </row>
    <row r="37" spans="1:72" ht="47.25" x14ac:dyDescent="0.25">
      <c r="A37" s="3"/>
      <c r="B37" s="1"/>
      <c r="C37" s="1" t="s">
        <v>65</v>
      </c>
      <c r="D37" s="1"/>
      <c r="E37" s="1" t="s">
        <v>73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  <c r="Z37" s="3" t="s">
        <v>72</v>
      </c>
      <c r="AA37" s="4">
        <v>907</v>
      </c>
      <c r="AB37" s="4">
        <v>0</v>
      </c>
      <c r="AC37" s="4">
        <v>907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5">
        <v>907</v>
      </c>
      <c r="AL37" s="5">
        <v>0</v>
      </c>
      <c r="AM37" s="5">
        <v>907</v>
      </c>
      <c r="AN37" s="5">
        <v>0</v>
      </c>
      <c r="AO37" s="5">
        <v>0</v>
      </c>
      <c r="AP37" s="5">
        <v>943.9</v>
      </c>
      <c r="AQ37" s="5">
        <v>0</v>
      </c>
      <c r="AR37" s="5">
        <v>943.9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943.9</v>
      </c>
      <c r="BA37" s="5">
        <v>0</v>
      </c>
      <c r="BB37" s="5">
        <v>943.9</v>
      </c>
      <c r="BC37" s="5">
        <v>0</v>
      </c>
      <c r="BD37" s="5">
        <v>0</v>
      </c>
      <c r="BE37" s="5">
        <v>943.9</v>
      </c>
      <c r="BF37" s="5">
        <v>0</v>
      </c>
      <c r="BG37" s="5">
        <v>943.9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943.9</v>
      </c>
      <c r="BP37" s="4">
        <v>0</v>
      </c>
      <c r="BQ37" s="4">
        <v>943.9</v>
      </c>
      <c r="BR37" s="4">
        <v>0</v>
      </c>
      <c r="BS37" s="4">
        <v>0</v>
      </c>
      <c r="BT37" s="3"/>
    </row>
    <row r="38" spans="1:72" ht="94.5" x14ac:dyDescent="0.25">
      <c r="A38" s="3"/>
      <c r="B38" s="1"/>
      <c r="C38" s="1" t="s">
        <v>65</v>
      </c>
      <c r="D38" s="1"/>
      <c r="E38" s="1" t="s">
        <v>73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 t="s">
        <v>45</v>
      </c>
      <c r="U38" s="1"/>
      <c r="V38" s="2"/>
      <c r="W38" s="2"/>
      <c r="X38" s="2"/>
      <c r="Y38" s="2"/>
      <c r="Z38" s="3" t="s">
        <v>44</v>
      </c>
      <c r="AA38" s="4">
        <v>901</v>
      </c>
      <c r="AB38" s="4">
        <v>0</v>
      </c>
      <c r="AC38" s="4">
        <v>901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5">
        <v>901</v>
      </c>
      <c r="AL38" s="5">
        <v>0</v>
      </c>
      <c r="AM38" s="5">
        <v>901</v>
      </c>
      <c r="AN38" s="5">
        <v>0</v>
      </c>
      <c r="AO38" s="5">
        <v>0</v>
      </c>
      <c r="AP38" s="5">
        <v>937.9</v>
      </c>
      <c r="AQ38" s="5">
        <v>0</v>
      </c>
      <c r="AR38" s="5">
        <v>937.9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937.9</v>
      </c>
      <c r="BA38" s="5">
        <v>0</v>
      </c>
      <c r="BB38" s="5">
        <v>937.9</v>
      </c>
      <c r="BC38" s="5">
        <v>0</v>
      </c>
      <c r="BD38" s="5">
        <v>0</v>
      </c>
      <c r="BE38" s="5">
        <v>937.9</v>
      </c>
      <c r="BF38" s="5">
        <v>0</v>
      </c>
      <c r="BG38" s="5">
        <v>937.9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937.9</v>
      </c>
      <c r="BP38" s="4">
        <v>0</v>
      </c>
      <c r="BQ38" s="4">
        <v>937.9</v>
      </c>
      <c r="BR38" s="4">
        <v>0</v>
      </c>
      <c r="BS38" s="4">
        <v>0</v>
      </c>
      <c r="BT38" s="3"/>
    </row>
    <row r="39" spans="1:72" ht="47.25" x14ac:dyDescent="0.25">
      <c r="A39" s="3"/>
      <c r="B39" s="1"/>
      <c r="C39" s="1" t="s">
        <v>65</v>
      </c>
      <c r="D39" s="1"/>
      <c r="E39" s="1" t="s">
        <v>73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47</v>
      </c>
      <c r="U39" s="1"/>
      <c r="V39" s="2"/>
      <c r="W39" s="2"/>
      <c r="X39" s="2"/>
      <c r="Y39" s="2"/>
      <c r="Z39" s="3" t="s">
        <v>46</v>
      </c>
      <c r="AA39" s="4">
        <v>6</v>
      </c>
      <c r="AB39" s="4">
        <v>0</v>
      </c>
      <c r="AC39" s="4">
        <v>6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5">
        <v>6</v>
      </c>
      <c r="AL39" s="5">
        <v>0</v>
      </c>
      <c r="AM39" s="5">
        <v>6</v>
      </c>
      <c r="AN39" s="5">
        <v>0</v>
      </c>
      <c r="AO39" s="5">
        <v>0</v>
      </c>
      <c r="AP39" s="5">
        <v>6</v>
      </c>
      <c r="AQ39" s="5">
        <v>0</v>
      </c>
      <c r="AR39" s="5">
        <v>6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6</v>
      </c>
      <c r="BA39" s="5">
        <v>0</v>
      </c>
      <c r="BB39" s="5">
        <v>6</v>
      </c>
      <c r="BC39" s="5">
        <v>0</v>
      </c>
      <c r="BD39" s="5">
        <v>0</v>
      </c>
      <c r="BE39" s="5">
        <v>6</v>
      </c>
      <c r="BF39" s="5">
        <v>0</v>
      </c>
      <c r="BG39" s="5">
        <v>6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6</v>
      </c>
      <c r="BP39" s="4">
        <v>0</v>
      </c>
      <c r="BQ39" s="4">
        <v>6</v>
      </c>
      <c r="BR39" s="4">
        <v>0</v>
      </c>
      <c r="BS39" s="4">
        <v>0</v>
      </c>
      <c r="BT39" s="3"/>
    </row>
    <row r="40" spans="1:72" ht="110.25" x14ac:dyDescent="0.25">
      <c r="A40" s="3"/>
      <c r="B40" s="1"/>
      <c r="C40" s="1" t="s">
        <v>65</v>
      </c>
      <c r="D40" s="1"/>
      <c r="E40" s="1" t="s">
        <v>75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3" t="s">
        <v>74</v>
      </c>
      <c r="AA40" s="4">
        <v>33.049999999999997</v>
      </c>
      <c r="AB40" s="4">
        <v>0</v>
      </c>
      <c r="AC40" s="4">
        <v>33.049999999999997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5">
        <v>33.049999999999997</v>
      </c>
      <c r="AL40" s="5">
        <v>0</v>
      </c>
      <c r="AM40" s="5">
        <v>33.049999999999997</v>
      </c>
      <c r="AN40" s="5">
        <v>0</v>
      </c>
      <c r="AO40" s="5">
        <v>0</v>
      </c>
      <c r="AP40" s="5">
        <v>34.450000000000003</v>
      </c>
      <c r="AQ40" s="5">
        <v>0</v>
      </c>
      <c r="AR40" s="5">
        <v>34.450000000000003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34.450000000000003</v>
      </c>
      <c r="BA40" s="5">
        <v>0</v>
      </c>
      <c r="BB40" s="5">
        <v>34.450000000000003</v>
      </c>
      <c r="BC40" s="5">
        <v>0</v>
      </c>
      <c r="BD40" s="5">
        <v>0</v>
      </c>
      <c r="BE40" s="5">
        <v>34.450000000000003</v>
      </c>
      <c r="BF40" s="5">
        <v>0</v>
      </c>
      <c r="BG40" s="5">
        <v>34.450000000000003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34.450000000000003</v>
      </c>
      <c r="BP40" s="4">
        <v>0</v>
      </c>
      <c r="BQ40" s="4">
        <v>34.450000000000003</v>
      </c>
      <c r="BR40" s="4">
        <v>0</v>
      </c>
      <c r="BS40" s="4">
        <v>0</v>
      </c>
      <c r="BT40" s="3"/>
    </row>
    <row r="41" spans="1:72" ht="94.5" x14ac:dyDescent="0.25">
      <c r="A41" s="3"/>
      <c r="B41" s="1"/>
      <c r="C41" s="1" t="s">
        <v>65</v>
      </c>
      <c r="D41" s="1"/>
      <c r="E41" s="1" t="s">
        <v>75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 t="s">
        <v>45</v>
      </c>
      <c r="U41" s="1"/>
      <c r="V41" s="2"/>
      <c r="W41" s="2"/>
      <c r="X41" s="2"/>
      <c r="Y41" s="2"/>
      <c r="Z41" s="3" t="s">
        <v>44</v>
      </c>
      <c r="AA41" s="4">
        <v>33.049999999999997</v>
      </c>
      <c r="AB41" s="4">
        <v>0</v>
      </c>
      <c r="AC41" s="4">
        <v>33.049999999999997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5">
        <v>33.049999999999997</v>
      </c>
      <c r="AL41" s="5">
        <v>0</v>
      </c>
      <c r="AM41" s="5">
        <v>33.049999999999997</v>
      </c>
      <c r="AN41" s="5">
        <v>0</v>
      </c>
      <c r="AO41" s="5">
        <v>0</v>
      </c>
      <c r="AP41" s="5">
        <v>34.450000000000003</v>
      </c>
      <c r="AQ41" s="5">
        <v>0</v>
      </c>
      <c r="AR41" s="5">
        <v>34.450000000000003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34.450000000000003</v>
      </c>
      <c r="BA41" s="5">
        <v>0</v>
      </c>
      <c r="BB41" s="5">
        <v>34.450000000000003</v>
      </c>
      <c r="BC41" s="5">
        <v>0</v>
      </c>
      <c r="BD41" s="5">
        <v>0</v>
      </c>
      <c r="BE41" s="5">
        <v>34.450000000000003</v>
      </c>
      <c r="BF41" s="5">
        <v>0</v>
      </c>
      <c r="BG41" s="5">
        <v>34.450000000000003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34.450000000000003</v>
      </c>
      <c r="BP41" s="4">
        <v>0</v>
      </c>
      <c r="BQ41" s="4">
        <v>34.450000000000003</v>
      </c>
      <c r="BR41" s="4">
        <v>0</v>
      </c>
      <c r="BS41" s="4">
        <v>0</v>
      </c>
      <c r="BT41" s="3"/>
    </row>
    <row r="42" spans="1:72" ht="31.5" x14ac:dyDescent="0.25">
      <c r="A42" s="3"/>
      <c r="B42" s="1"/>
      <c r="C42" s="1" t="s">
        <v>65</v>
      </c>
      <c r="D42" s="1"/>
      <c r="E42" s="1" t="s">
        <v>43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3" t="s">
        <v>42</v>
      </c>
      <c r="AA42" s="4">
        <v>26753.932000000001</v>
      </c>
      <c r="AB42" s="4">
        <v>0</v>
      </c>
      <c r="AC42" s="4">
        <v>0</v>
      </c>
      <c r="AD42" s="4">
        <v>26753.932000000001</v>
      </c>
      <c r="AE42" s="4">
        <v>0</v>
      </c>
      <c r="AF42" s="4">
        <v>-183.65288000000001</v>
      </c>
      <c r="AG42" s="4">
        <v>0</v>
      </c>
      <c r="AH42" s="4">
        <v>0</v>
      </c>
      <c r="AI42" s="4">
        <v>-183.65288000000001</v>
      </c>
      <c r="AJ42" s="4">
        <v>0</v>
      </c>
      <c r="AK42" s="5">
        <v>26570.279119999999</v>
      </c>
      <c r="AL42" s="5">
        <v>0</v>
      </c>
      <c r="AM42" s="5">
        <v>0</v>
      </c>
      <c r="AN42" s="5">
        <v>26570.279119999999</v>
      </c>
      <c r="AO42" s="5">
        <v>0</v>
      </c>
      <c r="AP42" s="5">
        <v>26759.777999999998</v>
      </c>
      <c r="AQ42" s="5">
        <v>0</v>
      </c>
      <c r="AR42" s="5">
        <v>0</v>
      </c>
      <c r="AS42" s="5">
        <v>26759.777999999998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26759.777999999998</v>
      </c>
      <c r="BA42" s="5">
        <v>0</v>
      </c>
      <c r="BB42" s="5">
        <v>0</v>
      </c>
      <c r="BC42" s="5">
        <v>26759.777999999998</v>
      </c>
      <c r="BD42" s="5">
        <v>0</v>
      </c>
      <c r="BE42" s="5">
        <v>26759.777999999998</v>
      </c>
      <c r="BF42" s="5">
        <v>0</v>
      </c>
      <c r="BG42" s="5">
        <v>0</v>
      </c>
      <c r="BH42" s="5">
        <v>26759.777999999998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26759.777999999998</v>
      </c>
      <c r="BP42" s="4">
        <v>0</v>
      </c>
      <c r="BQ42" s="4">
        <v>0</v>
      </c>
      <c r="BR42" s="4">
        <v>26759.777999999998</v>
      </c>
      <c r="BS42" s="4">
        <v>0</v>
      </c>
      <c r="BT42" s="3"/>
    </row>
    <row r="43" spans="1:72" ht="94.5" x14ac:dyDescent="0.25">
      <c r="A43" s="3"/>
      <c r="B43" s="1"/>
      <c r="C43" s="1" t="s">
        <v>65</v>
      </c>
      <c r="D43" s="1"/>
      <c r="E43" s="1" t="s">
        <v>43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 t="s">
        <v>45</v>
      </c>
      <c r="U43" s="1"/>
      <c r="V43" s="2"/>
      <c r="W43" s="2"/>
      <c r="X43" s="2"/>
      <c r="Y43" s="2"/>
      <c r="Z43" s="3" t="s">
        <v>44</v>
      </c>
      <c r="AA43" s="4">
        <v>21836.002</v>
      </c>
      <c r="AB43" s="4">
        <v>0</v>
      </c>
      <c r="AC43" s="4">
        <v>0</v>
      </c>
      <c r="AD43" s="4">
        <v>21836.002</v>
      </c>
      <c r="AE43" s="4">
        <v>0</v>
      </c>
      <c r="AF43" s="4">
        <v>-289.91469000000001</v>
      </c>
      <c r="AG43" s="4">
        <v>0</v>
      </c>
      <c r="AH43" s="4">
        <v>0</v>
      </c>
      <c r="AI43" s="4">
        <v>-289.91469000000001</v>
      </c>
      <c r="AJ43" s="4">
        <v>0</v>
      </c>
      <c r="AK43" s="5">
        <v>21546.087309999999</v>
      </c>
      <c r="AL43" s="5">
        <v>0</v>
      </c>
      <c r="AM43" s="5">
        <v>0</v>
      </c>
      <c r="AN43" s="5">
        <v>21546.087309999999</v>
      </c>
      <c r="AO43" s="5">
        <v>0</v>
      </c>
      <c r="AP43" s="5">
        <v>21841.848000000002</v>
      </c>
      <c r="AQ43" s="5">
        <v>0</v>
      </c>
      <c r="AR43" s="5">
        <v>0</v>
      </c>
      <c r="AS43" s="5">
        <v>21841.848000000002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21841.848000000002</v>
      </c>
      <c r="BA43" s="5">
        <v>0</v>
      </c>
      <c r="BB43" s="5">
        <v>0</v>
      </c>
      <c r="BC43" s="5">
        <v>21841.848000000002</v>
      </c>
      <c r="BD43" s="5">
        <v>0</v>
      </c>
      <c r="BE43" s="5">
        <v>21841.848000000002</v>
      </c>
      <c r="BF43" s="5">
        <v>0</v>
      </c>
      <c r="BG43" s="5">
        <v>0</v>
      </c>
      <c r="BH43" s="5">
        <v>21841.848000000002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21841.848000000002</v>
      </c>
      <c r="BP43" s="4">
        <v>0</v>
      </c>
      <c r="BQ43" s="4">
        <v>0</v>
      </c>
      <c r="BR43" s="4">
        <v>21841.848000000002</v>
      </c>
      <c r="BS43" s="4">
        <v>0</v>
      </c>
      <c r="BT43" s="3"/>
    </row>
    <row r="44" spans="1:72" ht="47.25" x14ac:dyDescent="0.25">
      <c r="A44" s="3"/>
      <c r="B44" s="1"/>
      <c r="C44" s="1" t="s">
        <v>65</v>
      </c>
      <c r="D44" s="1"/>
      <c r="E44" s="1" t="s">
        <v>43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 t="s">
        <v>47</v>
      </c>
      <c r="U44" s="1"/>
      <c r="V44" s="2"/>
      <c r="W44" s="2"/>
      <c r="X44" s="2"/>
      <c r="Y44" s="2"/>
      <c r="Z44" s="3" t="s">
        <v>46</v>
      </c>
      <c r="AA44" s="4">
        <v>4709.9120000000003</v>
      </c>
      <c r="AB44" s="4">
        <v>0</v>
      </c>
      <c r="AC44" s="4">
        <v>0</v>
      </c>
      <c r="AD44" s="4">
        <v>4709.9120000000003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5">
        <v>4709.9120000000003</v>
      </c>
      <c r="AL44" s="5">
        <v>0</v>
      </c>
      <c r="AM44" s="5">
        <v>0</v>
      </c>
      <c r="AN44" s="5">
        <v>4709.9120000000003</v>
      </c>
      <c r="AO44" s="5">
        <v>0</v>
      </c>
      <c r="AP44" s="5">
        <v>4709.9120000000003</v>
      </c>
      <c r="AQ44" s="5">
        <v>0</v>
      </c>
      <c r="AR44" s="5">
        <v>0</v>
      </c>
      <c r="AS44" s="5">
        <v>4709.9120000000003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4709.9120000000003</v>
      </c>
      <c r="BA44" s="5">
        <v>0</v>
      </c>
      <c r="BB44" s="5">
        <v>0</v>
      </c>
      <c r="BC44" s="5">
        <v>4709.9120000000003</v>
      </c>
      <c r="BD44" s="5">
        <v>0</v>
      </c>
      <c r="BE44" s="5">
        <v>4709.9120000000003</v>
      </c>
      <c r="BF44" s="5">
        <v>0</v>
      </c>
      <c r="BG44" s="5">
        <v>0</v>
      </c>
      <c r="BH44" s="5">
        <v>4709.9120000000003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4709.9120000000003</v>
      </c>
      <c r="BP44" s="4">
        <v>0</v>
      </c>
      <c r="BQ44" s="4">
        <v>0</v>
      </c>
      <c r="BR44" s="4">
        <v>4709.9120000000003</v>
      </c>
      <c r="BS44" s="4">
        <v>0</v>
      </c>
      <c r="BT44" s="3"/>
    </row>
    <row r="45" spans="1:72" ht="15.75" x14ac:dyDescent="0.25">
      <c r="A45" s="3"/>
      <c r="B45" s="1"/>
      <c r="C45" s="1" t="s">
        <v>65</v>
      </c>
      <c r="D45" s="1"/>
      <c r="E45" s="1" t="s">
        <v>43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 t="s">
        <v>77</v>
      </c>
      <c r="U45" s="1"/>
      <c r="V45" s="2"/>
      <c r="W45" s="2"/>
      <c r="X45" s="2"/>
      <c r="Y45" s="2"/>
      <c r="Z45" s="3" t="s">
        <v>76</v>
      </c>
      <c r="AA45" s="4">
        <v>208.018</v>
      </c>
      <c r="AB45" s="4">
        <v>0</v>
      </c>
      <c r="AC45" s="4">
        <v>0</v>
      </c>
      <c r="AD45" s="4">
        <v>208.018</v>
      </c>
      <c r="AE45" s="4">
        <v>0</v>
      </c>
      <c r="AF45" s="4">
        <v>106.26181</v>
      </c>
      <c r="AG45" s="4">
        <v>0</v>
      </c>
      <c r="AH45" s="4">
        <v>0</v>
      </c>
      <c r="AI45" s="4">
        <v>106.26181</v>
      </c>
      <c r="AJ45" s="4">
        <v>0</v>
      </c>
      <c r="AK45" s="5">
        <v>314.27981</v>
      </c>
      <c r="AL45" s="5">
        <v>0</v>
      </c>
      <c r="AM45" s="5">
        <v>0</v>
      </c>
      <c r="AN45" s="5">
        <v>314.27981</v>
      </c>
      <c r="AO45" s="5">
        <v>0</v>
      </c>
      <c r="AP45" s="5">
        <v>208.018</v>
      </c>
      <c r="AQ45" s="5">
        <v>0</v>
      </c>
      <c r="AR45" s="5">
        <v>0</v>
      </c>
      <c r="AS45" s="5">
        <v>208.018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208.018</v>
      </c>
      <c r="BA45" s="5">
        <v>0</v>
      </c>
      <c r="BB45" s="5">
        <v>0</v>
      </c>
      <c r="BC45" s="5">
        <v>208.018</v>
      </c>
      <c r="BD45" s="5">
        <v>0</v>
      </c>
      <c r="BE45" s="5">
        <v>208.018</v>
      </c>
      <c r="BF45" s="5">
        <v>0</v>
      </c>
      <c r="BG45" s="5">
        <v>0</v>
      </c>
      <c r="BH45" s="5">
        <v>208.018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208.018</v>
      </c>
      <c r="BP45" s="4">
        <v>0</v>
      </c>
      <c r="BQ45" s="4">
        <v>0</v>
      </c>
      <c r="BR45" s="4">
        <v>208.018</v>
      </c>
      <c r="BS45" s="4">
        <v>0</v>
      </c>
      <c r="BT45" s="3"/>
    </row>
    <row r="46" spans="1:72" ht="78.75" x14ac:dyDescent="0.25">
      <c r="A46" s="3"/>
      <c r="B46" s="1"/>
      <c r="C46" s="1" t="s">
        <v>78</v>
      </c>
      <c r="D46" s="1"/>
      <c r="E46" s="1" t="s">
        <v>80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3" t="s">
        <v>79</v>
      </c>
      <c r="AA46" s="4">
        <v>0.8</v>
      </c>
      <c r="AB46" s="4">
        <v>0.8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5">
        <v>0.8</v>
      </c>
      <c r="AL46" s="5">
        <v>0.8</v>
      </c>
      <c r="AM46" s="5">
        <v>0</v>
      </c>
      <c r="AN46" s="5">
        <v>0</v>
      </c>
      <c r="AO46" s="5">
        <v>0</v>
      </c>
      <c r="AP46" s="5">
        <v>0.9</v>
      </c>
      <c r="AQ46" s="5">
        <v>0.9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0.9</v>
      </c>
      <c r="BA46" s="5">
        <v>0.9</v>
      </c>
      <c r="BB46" s="5">
        <v>0</v>
      </c>
      <c r="BC46" s="5">
        <v>0</v>
      </c>
      <c r="BD46" s="5">
        <v>0</v>
      </c>
      <c r="BE46" s="5">
        <v>0.8</v>
      </c>
      <c r="BF46" s="5">
        <v>0.8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0.8</v>
      </c>
      <c r="BP46" s="4">
        <v>0.8</v>
      </c>
      <c r="BQ46" s="4">
        <v>0</v>
      </c>
      <c r="BR46" s="4">
        <v>0</v>
      </c>
      <c r="BS46" s="4">
        <v>0</v>
      </c>
      <c r="BT46" s="3"/>
    </row>
    <row r="47" spans="1:72" ht="47.25" x14ac:dyDescent="0.25">
      <c r="A47" s="3"/>
      <c r="B47" s="1"/>
      <c r="C47" s="1" t="s">
        <v>78</v>
      </c>
      <c r="D47" s="1"/>
      <c r="E47" s="1" t="s">
        <v>80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 t="s">
        <v>47</v>
      </c>
      <c r="U47" s="1"/>
      <c r="V47" s="2"/>
      <c r="W47" s="2"/>
      <c r="X47" s="2"/>
      <c r="Y47" s="2"/>
      <c r="Z47" s="3" t="s">
        <v>46</v>
      </c>
      <c r="AA47" s="4">
        <v>0.8</v>
      </c>
      <c r="AB47" s="4">
        <v>0.8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5">
        <v>0.8</v>
      </c>
      <c r="AL47" s="5">
        <v>0.8</v>
      </c>
      <c r="AM47" s="5">
        <v>0</v>
      </c>
      <c r="AN47" s="5">
        <v>0</v>
      </c>
      <c r="AO47" s="5">
        <v>0</v>
      </c>
      <c r="AP47" s="5">
        <v>0.9</v>
      </c>
      <c r="AQ47" s="5">
        <v>0.9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0.9</v>
      </c>
      <c r="BA47" s="5">
        <v>0.9</v>
      </c>
      <c r="BB47" s="5">
        <v>0</v>
      </c>
      <c r="BC47" s="5">
        <v>0</v>
      </c>
      <c r="BD47" s="5">
        <v>0</v>
      </c>
      <c r="BE47" s="5">
        <v>0.8</v>
      </c>
      <c r="BF47" s="5">
        <v>0.8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0.8</v>
      </c>
      <c r="BP47" s="4">
        <v>0.8</v>
      </c>
      <c r="BQ47" s="4">
        <v>0</v>
      </c>
      <c r="BR47" s="4">
        <v>0</v>
      </c>
      <c r="BS47" s="4">
        <v>0</v>
      </c>
      <c r="BT47" s="3"/>
    </row>
    <row r="48" spans="1:72" ht="47.25" x14ac:dyDescent="0.25">
      <c r="A48" s="3"/>
      <c r="B48" s="1"/>
      <c r="C48" s="1" t="s">
        <v>81</v>
      </c>
      <c r="D48" s="1"/>
      <c r="E48" s="1" t="s">
        <v>83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  <c r="Z48" s="3" t="s">
        <v>82</v>
      </c>
      <c r="AA48" s="4">
        <v>130</v>
      </c>
      <c r="AB48" s="4">
        <v>0</v>
      </c>
      <c r="AC48" s="4">
        <v>0</v>
      </c>
      <c r="AD48" s="4">
        <v>130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5">
        <v>130</v>
      </c>
      <c r="AL48" s="5">
        <v>0</v>
      </c>
      <c r="AM48" s="5">
        <v>0</v>
      </c>
      <c r="AN48" s="5">
        <v>130</v>
      </c>
      <c r="AO48" s="5">
        <v>0</v>
      </c>
      <c r="AP48" s="5">
        <v>130</v>
      </c>
      <c r="AQ48" s="5">
        <v>0</v>
      </c>
      <c r="AR48" s="5">
        <v>0</v>
      </c>
      <c r="AS48" s="5">
        <v>130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130</v>
      </c>
      <c r="BA48" s="5">
        <v>0</v>
      </c>
      <c r="BB48" s="5">
        <v>0</v>
      </c>
      <c r="BC48" s="5">
        <v>130</v>
      </c>
      <c r="BD48" s="5">
        <v>0</v>
      </c>
      <c r="BE48" s="5">
        <v>130</v>
      </c>
      <c r="BF48" s="5">
        <v>0</v>
      </c>
      <c r="BG48" s="5">
        <v>0</v>
      </c>
      <c r="BH48" s="5">
        <v>130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130</v>
      </c>
      <c r="BP48" s="4">
        <v>0</v>
      </c>
      <c r="BQ48" s="4">
        <v>0</v>
      </c>
      <c r="BR48" s="4">
        <v>130</v>
      </c>
      <c r="BS48" s="4">
        <v>0</v>
      </c>
      <c r="BT48" s="3"/>
    </row>
    <row r="49" spans="1:72" ht="47.25" x14ac:dyDescent="0.25">
      <c r="A49" s="3"/>
      <c r="B49" s="1"/>
      <c r="C49" s="1" t="s">
        <v>81</v>
      </c>
      <c r="D49" s="1"/>
      <c r="E49" s="1" t="s">
        <v>83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 t="s">
        <v>47</v>
      </c>
      <c r="U49" s="1"/>
      <c r="V49" s="2"/>
      <c r="W49" s="2"/>
      <c r="X49" s="2"/>
      <c r="Y49" s="2"/>
      <c r="Z49" s="3" t="s">
        <v>46</v>
      </c>
      <c r="AA49" s="4">
        <v>130</v>
      </c>
      <c r="AB49" s="4">
        <v>0</v>
      </c>
      <c r="AC49" s="4">
        <v>0</v>
      </c>
      <c r="AD49" s="4">
        <v>130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5">
        <v>130</v>
      </c>
      <c r="AL49" s="5">
        <v>0</v>
      </c>
      <c r="AM49" s="5">
        <v>0</v>
      </c>
      <c r="AN49" s="5">
        <v>130</v>
      </c>
      <c r="AO49" s="5">
        <v>0</v>
      </c>
      <c r="AP49" s="5">
        <v>130</v>
      </c>
      <c r="AQ49" s="5">
        <v>0</v>
      </c>
      <c r="AR49" s="5">
        <v>0</v>
      </c>
      <c r="AS49" s="5">
        <v>130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130</v>
      </c>
      <c r="BA49" s="5">
        <v>0</v>
      </c>
      <c r="BB49" s="5">
        <v>0</v>
      </c>
      <c r="BC49" s="5">
        <v>130</v>
      </c>
      <c r="BD49" s="5">
        <v>0</v>
      </c>
      <c r="BE49" s="5">
        <v>130</v>
      </c>
      <c r="BF49" s="5">
        <v>0</v>
      </c>
      <c r="BG49" s="5">
        <v>0</v>
      </c>
      <c r="BH49" s="5">
        <v>130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130</v>
      </c>
      <c r="BP49" s="4">
        <v>0</v>
      </c>
      <c r="BQ49" s="4">
        <v>0</v>
      </c>
      <c r="BR49" s="4">
        <v>130</v>
      </c>
      <c r="BS49" s="4">
        <v>0</v>
      </c>
      <c r="BT49" s="3"/>
    </row>
    <row r="50" spans="1:72" ht="63" x14ac:dyDescent="0.25">
      <c r="A50" s="3"/>
      <c r="B50" s="1"/>
      <c r="C50" s="1" t="s">
        <v>81</v>
      </c>
      <c r="D50" s="1"/>
      <c r="E50" s="1" t="s">
        <v>85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3" t="s">
        <v>84</v>
      </c>
      <c r="AA50" s="4">
        <v>100</v>
      </c>
      <c r="AB50" s="4">
        <v>0</v>
      </c>
      <c r="AC50" s="4">
        <v>0</v>
      </c>
      <c r="AD50" s="4">
        <v>100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5">
        <v>100</v>
      </c>
      <c r="AL50" s="5">
        <v>0</v>
      </c>
      <c r="AM50" s="5">
        <v>0</v>
      </c>
      <c r="AN50" s="5">
        <v>100</v>
      </c>
      <c r="AO50" s="5">
        <v>0</v>
      </c>
      <c r="AP50" s="5">
        <v>100</v>
      </c>
      <c r="AQ50" s="5">
        <v>0</v>
      </c>
      <c r="AR50" s="5">
        <v>0</v>
      </c>
      <c r="AS50" s="5">
        <v>100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100</v>
      </c>
      <c r="BA50" s="5">
        <v>0</v>
      </c>
      <c r="BB50" s="5">
        <v>0</v>
      </c>
      <c r="BC50" s="5">
        <v>100</v>
      </c>
      <c r="BD50" s="5">
        <v>0</v>
      </c>
      <c r="BE50" s="5">
        <v>100</v>
      </c>
      <c r="BF50" s="5">
        <v>0</v>
      </c>
      <c r="BG50" s="5">
        <v>0</v>
      </c>
      <c r="BH50" s="5">
        <v>100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100</v>
      </c>
      <c r="BP50" s="4">
        <v>0</v>
      </c>
      <c r="BQ50" s="4">
        <v>0</v>
      </c>
      <c r="BR50" s="4">
        <v>100</v>
      </c>
      <c r="BS50" s="4">
        <v>0</v>
      </c>
      <c r="BT50" s="3"/>
    </row>
    <row r="51" spans="1:72" ht="47.25" x14ac:dyDescent="0.25">
      <c r="A51" s="3"/>
      <c r="B51" s="1"/>
      <c r="C51" s="1" t="s">
        <v>81</v>
      </c>
      <c r="D51" s="1"/>
      <c r="E51" s="1" t="s">
        <v>85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 t="s">
        <v>47</v>
      </c>
      <c r="U51" s="1"/>
      <c r="V51" s="2"/>
      <c r="W51" s="2"/>
      <c r="X51" s="2"/>
      <c r="Y51" s="2"/>
      <c r="Z51" s="3" t="s">
        <v>46</v>
      </c>
      <c r="AA51" s="4">
        <v>100</v>
      </c>
      <c r="AB51" s="4">
        <v>0</v>
      </c>
      <c r="AC51" s="4">
        <v>0</v>
      </c>
      <c r="AD51" s="4">
        <v>100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5">
        <v>100</v>
      </c>
      <c r="AL51" s="5">
        <v>0</v>
      </c>
      <c r="AM51" s="5">
        <v>0</v>
      </c>
      <c r="AN51" s="5">
        <v>100</v>
      </c>
      <c r="AO51" s="5">
        <v>0</v>
      </c>
      <c r="AP51" s="5">
        <v>100</v>
      </c>
      <c r="AQ51" s="5">
        <v>0</v>
      </c>
      <c r="AR51" s="5">
        <v>0</v>
      </c>
      <c r="AS51" s="5">
        <v>100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100</v>
      </c>
      <c r="BA51" s="5">
        <v>0</v>
      </c>
      <c r="BB51" s="5">
        <v>0</v>
      </c>
      <c r="BC51" s="5">
        <v>100</v>
      </c>
      <c r="BD51" s="5">
        <v>0</v>
      </c>
      <c r="BE51" s="5">
        <v>100</v>
      </c>
      <c r="BF51" s="5">
        <v>0</v>
      </c>
      <c r="BG51" s="5">
        <v>0</v>
      </c>
      <c r="BH51" s="5">
        <v>100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100</v>
      </c>
      <c r="BP51" s="4">
        <v>0</v>
      </c>
      <c r="BQ51" s="4">
        <v>0</v>
      </c>
      <c r="BR51" s="4">
        <v>100</v>
      </c>
      <c r="BS51" s="4">
        <v>0</v>
      </c>
      <c r="BT51" s="3"/>
    </row>
    <row r="52" spans="1:72" ht="31.5" x14ac:dyDescent="0.25">
      <c r="A52" s="3"/>
      <c r="B52" s="1"/>
      <c r="C52" s="1" t="s">
        <v>81</v>
      </c>
      <c r="D52" s="1"/>
      <c r="E52" s="1" t="s">
        <v>87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3" t="s">
        <v>86</v>
      </c>
      <c r="AA52" s="4">
        <v>100</v>
      </c>
      <c r="AB52" s="4">
        <v>0</v>
      </c>
      <c r="AC52" s="4">
        <v>0</v>
      </c>
      <c r="AD52" s="4">
        <v>100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5">
        <v>100</v>
      </c>
      <c r="AL52" s="5">
        <v>0</v>
      </c>
      <c r="AM52" s="5">
        <v>0</v>
      </c>
      <c r="AN52" s="5">
        <v>100</v>
      </c>
      <c r="AO52" s="5">
        <v>0</v>
      </c>
      <c r="AP52" s="5">
        <v>100</v>
      </c>
      <c r="AQ52" s="5">
        <v>0</v>
      </c>
      <c r="AR52" s="5">
        <v>0</v>
      </c>
      <c r="AS52" s="5">
        <v>100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100</v>
      </c>
      <c r="BA52" s="5">
        <v>0</v>
      </c>
      <c r="BB52" s="5">
        <v>0</v>
      </c>
      <c r="BC52" s="5">
        <v>100</v>
      </c>
      <c r="BD52" s="5">
        <v>0</v>
      </c>
      <c r="BE52" s="5">
        <v>100</v>
      </c>
      <c r="BF52" s="5">
        <v>0</v>
      </c>
      <c r="BG52" s="5">
        <v>0</v>
      </c>
      <c r="BH52" s="5">
        <v>100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100</v>
      </c>
      <c r="BP52" s="4">
        <v>0</v>
      </c>
      <c r="BQ52" s="4">
        <v>0</v>
      </c>
      <c r="BR52" s="4">
        <v>100</v>
      </c>
      <c r="BS52" s="4">
        <v>0</v>
      </c>
      <c r="BT52" s="3"/>
    </row>
    <row r="53" spans="1:72" ht="47.25" x14ac:dyDescent="0.25">
      <c r="A53" s="3"/>
      <c r="B53" s="1"/>
      <c r="C53" s="1" t="s">
        <v>81</v>
      </c>
      <c r="D53" s="1"/>
      <c r="E53" s="1" t="s">
        <v>87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 t="s">
        <v>47</v>
      </c>
      <c r="U53" s="1"/>
      <c r="V53" s="2"/>
      <c r="W53" s="2"/>
      <c r="X53" s="2"/>
      <c r="Y53" s="2"/>
      <c r="Z53" s="3" t="s">
        <v>46</v>
      </c>
      <c r="AA53" s="4">
        <v>100</v>
      </c>
      <c r="AB53" s="4">
        <v>0</v>
      </c>
      <c r="AC53" s="4">
        <v>0</v>
      </c>
      <c r="AD53" s="4">
        <v>100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5">
        <v>100</v>
      </c>
      <c r="AL53" s="5">
        <v>0</v>
      </c>
      <c r="AM53" s="5">
        <v>0</v>
      </c>
      <c r="AN53" s="5">
        <v>100</v>
      </c>
      <c r="AO53" s="5">
        <v>0</v>
      </c>
      <c r="AP53" s="5">
        <v>100</v>
      </c>
      <c r="AQ53" s="5">
        <v>0</v>
      </c>
      <c r="AR53" s="5">
        <v>0</v>
      </c>
      <c r="AS53" s="5">
        <v>100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100</v>
      </c>
      <c r="BA53" s="5">
        <v>0</v>
      </c>
      <c r="BB53" s="5">
        <v>0</v>
      </c>
      <c r="BC53" s="5">
        <v>100</v>
      </c>
      <c r="BD53" s="5">
        <v>0</v>
      </c>
      <c r="BE53" s="5">
        <v>100</v>
      </c>
      <c r="BF53" s="5">
        <v>0</v>
      </c>
      <c r="BG53" s="5">
        <v>0</v>
      </c>
      <c r="BH53" s="5">
        <v>100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100</v>
      </c>
      <c r="BP53" s="4">
        <v>0</v>
      </c>
      <c r="BQ53" s="4">
        <v>0</v>
      </c>
      <c r="BR53" s="4">
        <v>100</v>
      </c>
      <c r="BS53" s="4">
        <v>0</v>
      </c>
      <c r="BT53" s="3"/>
    </row>
    <row r="54" spans="1:72" ht="31.5" x14ac:dyDescent="0.25">
      <c r="A54" s="3"/>
      <c r="B54" s="1"/>
      <c r="C54" s="1" t="s">
        <v>81</v>
      </c>
      <c r="D54" s="1"/>
      <c r="E54" s="1" t="s">
        <v>89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3" t="s">
        <v>88</v>
      </c>
      <c r="AA54" s="4">
        <v>653.9</v>
      </c>
      <c r="AB54" s="4">
        <v>653.9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5">
        <v>653.9</v>
      </c>
      <c r="AL54" s="5">
        <v>653.9</v>
      </c>
      <c r="AM54" s="5">
        <v>0</v>
      </c>
      <c r="AN54" s="5">
        <v>0</v>
      </c>
      <c r="AO54" s="5">
        <v>0</v>
      </c>
      <c r="AP54" s="5">
        <v>683.4</v>
      </c>
      <c r="AQ54" s="5">
        <v>683.4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683.4</v>
      </c>
      <c r="BA54" s="5">
        <v>683.4</v>
      </c>
      <c r="BB54" s="5">
        <v>0</v>
      </c>
      <c r="BC54" s="5">
        <v>0</v>
      </c>
      <c r="BD54" s="5">
        <v>0</v>
      </c>
      <c r="BE54" s="5">
        <v>683.4</v>
      </c>
      <c r="BF54" s="5">
        <v>683.4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683.4</v>
      </c>
      <c r="BP54" s="4">
        <v>683.4</v>
      </c>
      <c r="BQ54" s="4">
        <v>0</v>
      </c>
      <c r="BR54" s="4">
        <v>0</v>
      </c>
      <c r="BS54" s="4">
        <v>0</v>
      </c>
      <c r="BT54" s="3"/>
    </row>
    <row r="55" spans="1:72" ht="94.5" x14ac:dyDescent="0.25">
      <c r="A55" s="3"/>
      <c r="B55" s="1"/>
      <c r="C55" s="1" t="s">
        <v>81</v>
      </c>
      <c r="D55" s="1"/>
      <c r="E55" s="1" t="s">
        <v>89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 t="s">
        <v>45</v>
      </c>
      <c r="U55" s="1"/>
      <c r="V55" s="2"/>
      <c r="W55" s="2"/>
      <c r="X55" s="2"/>
      <c r="Y55" s="2"/>
      <c r="Z55" s="3" t="s">
        <v>44</v>
      </c>
      <c r="AA55" s="4">
        <v>623.9</v>
      </c>
      <c r="AB55" s="4">
        <v>623.9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5">
        <v>623.9</v>
      </c>
      <c r="AL55" s="5">
        <v>623.9</v>
      </c>
      <c r="AM55" s="5">
        <v>0</v>
      </c>
      <c r="AN55" s="5">
        <v>0</v>
      </c>
      <c r="AO55" s="5">
        <v>0</v>
      </c>
      <c r="AP55" s="5">
        <v>653.4</v>
      </c>
      <c r="AQ55" s="5">
        <v>653.4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653.4</v>
      </c>
      <c r="BA55" s="5">
        <v>653.4</v>
      </c>
      <c r="BB55" s="5">
        <v>0</v>
      </c>
      <c r="BC55" s="5">
        <v>0</v>
      </c>
      <c r="BD55" s="5">
        <v>0</v>
      </c>
      <c r="BE55" s="5">
        <v>653.4</v>
      </c>
      <c r="BF55" s="5">
        <v>653.4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653.4</v>
      </c>
      <c r="BP55" s="4">
        <v>653.4</v>
      </c>
      <c r="BQ55" s="4">
        <v>0</v>
      </c>
      <c r="BR55" s="4">
        <v>0</v>
      </c>
      <c r="BS55" s="4">
        <v>0</v>
      </c>
      <c r="BT55" s="3"/>
    </row>
    <row r="56" spans="1:72" ht="47.25" x14ac:dyDescent="0.25">
      <c r="A56" s="3"/>
      <c r="B56" s="1"/>
      <c r="C56" s="1" t="s">
        <v>81</v>
      </c>
      <c r="D56" s="1"/>
      <c r="E56" s="1" t="s">
        <v>89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 t="s">
        <v>47</v>
      </c>
      <c r="U56" s="1"/>
      <c r="V56" s="2"/>
      <c r="W56" s="2"/>
      <c r="X56" s="2"/>
      <c r="Y56" s="2"/>
      <c r="Z56" s="3" t="s">
        <v>46</v>
      </c>
      <c r="AA56" s="4">
        <v>30</v>
      </c>
      <c r="AB56" s="4">
        <v>30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5">
        <v>30</v>
      </c>
      <c r="AL56" s="5">
        <v>30</v>
      </c>
      <c r="AM56" s="5">
        <v>0</v>
      </c>
      <c r="AN56" s="5">
        <v>0</v>
      </c>
      <c r="AO56" s="5">
        <v>0</v>
      </c>
      <c r="AP56" s="5">
        <v>30</v>
      </c>
      <c r="AQ56" s="5">
        <v>30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30</v>
      </c>
      <c r="BA56" s="5">
        <v>30</v>
      </c>
      <c r="BB56" s="5">
        <v>0</v>
      </c>
      <c r="BC56" s="5">
        <v>0</v>
      </c>
      <c r="BD56" s="5">
        <v>0</v>
      </c>
      <c r="BE56" s="5">
        <v>30</v>
      </c>
      <c r="BF56" s="5">
        <v>30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30</v>
      </c>
      <c r="BP56" s="4">
        <v>30</v>
      </c>
      <c r="BQ56" s="4">
        <v>0</v>
      </c>
      <c r="BR56" s="4">
        <v>0</v>
      </c>
      <c r="BS56" s="4">
        <v>0</v>
      </c>
      <c r="BT56" s="3"/>
    </row>
    <row r="57" spans="1:72" ht="31.5" x14ac:dyDescent="0.25">
      <c r="A57" s="3"/>
      <c r="B57" s="1"/>
      <c r="C57" s="1" t="s">
        <v>81</v>
      </c>
      <c r="D57" s="1"/>
      <c r="E57" s="1" t="s">
        <v>91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3" t="s">
        <v>90</v>
      </c>
      <c r="AA57" s="4">
        <v>240</v>
      </c>
      <c r="AB57" s="4">
        <v>0</v>
      </c>
      <c r="AC57" s="4">
        <v>0</v>
      </c>
      <c r="AD57" s="4">
        <v>240</v>
      </c>
      <c r="AE57" s="4">
        <v>0</v>
      </c>
      <c r="AF57" s="4">
        <v>25</v>
      </c>
      <c r="AG57" s="4">
        <v>0</v>
      </c>
      <c r="AH57" s="4">
        <v>0</v>
      </c>
      <c r="AI57" s="4">
        <v>25</v>
      </c>
      <c r="AJ57" s="4">
        <v>0</v>
      </c>
      <c r="AK57" s="5">
        <v>265</v>
      </c>
      <c r="AL57" s="5">
        <v>0</v>
      </c>
      <c r="AM57" s="5">
        <v>0</v>
      </c>
      <c r="AN57" s="5">
        <v>265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4">
        <v>0</v>
      </c>
      <c r="BQ57" s="4">
        <v>0</v>
      </c>
      <c r="BR57" s="4">
        <v>0</v>
      </c>
      <c r="BS57" s="4">
        <v>0</v>
      </c>
      <c r="BT57" s="3"/>
    </row>
    <row r="58" spans="1:72" ht="15.75" x14ac:dyDescent="0.25">
      <c r="A58" s="3"/>
      <c r="B58" s="1"/>
      <c r="C58" s="1" t="s">
        <v>81</v>
      </c>
      <c r="D58" s="1"/>
      <c r="E58" s="1" t="s">
        <v>91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 t="s">
        <v>77</v>
      </c>
      <c r="U58" s="1"/>
      <c r="V58" s="2"/>
      <c r="W58" s="2"/>
      <c r="X58" s="2"/>
      <c r="Y58" s="2"/>
      <c r="Z58" s="3" t="s">
        <v>76</v>
      </c>
      <c r="AA58" s="4">
        <v>240</v>
      </c>
      <c r="AB58" s="4">
        <v>0</v>
      </c>
      <c r="AC58" s="4">
        <v>0</v>
      </c>
      <c r="AD58" s="4">
        <v>240</v>
      </c>
      <c r="AE58" s="4">
        <v>0</v>
      </c>
      <c r="AF58" s="4">
        <v>25</v>
      </c>
      <c r="AG58" s="4">
        <v>0</v>
      </c>
      <c r="AH58" s="4">
        <v>0</v>
      </c>
      <c r="AI58" s="4">
        <v>25</v>
      </c>
      <c r="AJ58" s="4">
        <v>0</v>
      </c>
      <c r="AK58" s="5">
        <v>265</v>
      </c>
      <c r="AL58" s="5">
        <v>0</v>
      </c>
      <c r="AM58" s="5">
        <v>0</v>
      </c>
      <c r="AN58" s="5">
        <v>265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4">
        <v>0</v>
      </c>
      <c r="BQ58" s="4">
        <v>0</v>
      </c>
      <c r="BR58" s="4">
        <v>0</v>
      </c>
      <c r="BS58" s="4">
        <v>0</v>
      </c>
      <c r="BT58" s="3"/>
    </row>
    <row r="59" spans="1:72" ht="15.75" x14ac:dyDescent="0.25">
      <c r="A59" s="3"/>
      <c r="B59" s="1"/>
      <c r="C59" s="1" t="s">
        <v>81</v>
      </c>
      <c r="D59" s="1"/>
      <c r="E59" s="1" t="s">
        <v>93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  <c r="Z59" s="3" t="s">
        <v>92</v>
      </c>
      <c r="AA59" s="4">
        <v>2878.4029999999998</v>
      </c>
      <c r="AB59" s="4">
        <v>0</v>
      </c>
      <c r="AC59" s="4">
        <v>0</v>
      </c>
      <c r="AD59" s="4">
        <v>2878.4029999999998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5">
        <v>2878.4029999999998</v>
      </c>
      <c r="AL59" s="5">
        <v>0</v>
      </c>
      <c r="AM59" s="5">
        <v>0</v>
      </c>
      <c r="AN59" s="5">
        <v>2878.4029999999998</v>
      </c>
      <c r="AO59" s="5">
        <v>0</v>
      </c>
      <c r="AP59" s="5">
        <v>2878.4029999999998</v>
      </c>
      <c r="AQ59" s="5">
        <v>0</v>
      </c>
      <c r="AR59" s="5">
        <v>0</v>
      </c>
      <c r="AS59" s="5">
        <v>2878.4029999999998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2878.4029999999998</v>
      </c>
      <c r="BA59" s="5">
        <v>0</v>
      </c>
      <c r="BB59" s="5">
        <v>0</v>
      </c>
      <c r="BC59" s="5">
        <v>2878.4029999999998</v>
      </c>
      <c r="BD59" s="5">
        <v>0</v>
      </c>
      <c r="BE59" s="5">
        <v>2878.4029999999998</v>
      </c>
      <c r="BF59" s="5">
        <v>0</v>
      </c>
      <c r="BG59" s="5">
        <v>0</v>
      </c>
      <c r="BH59" s="5">
        <v>2878.4029999999998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2878.4029999999998</v>
      </c>
      <c r="BP59" s="4">
        <v>0</v>
      </c>
      <c r="BQ59" s="4">
        <v>0</v>
      </c>
      <c r="BR59" s="4">
        <v>2878.4029999999998</v>
      </c>
      <c r="BS59" s="4">
        <v>0</v>
      </c>
      <c r="BT59" s="3"/>
    </row>
    <row r="60" spans="1:72" ht="94.5" x14ac:dyDescent="0.25">
      <c r="A60" s="3"/>
      <c r="B60" s="1"/>
      <c r="C60" s="1" t="s">
        <v>81</v>
      </c>
      <c r="D60" s="1"/>
      <c r="E60" s="1" t="s">
        <v>93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 t="s">
        <v>45</v>
      </c>
      <c r="U60" s="1"/>
      <c r="V60" s="2"/>
      <c r="W60" s="2"/>
      <c r="X60" s="2"/>
      <c r="Y60" s="2"/>
      <c r="Z60" s="3" t="s">
        <v>44</v>
      </c>
      <c r="AA60" s="4">
        <v>2283.9810000000002</v>
      </c>
      <c r="AB60" s="4">
        <v>0</v>
      </c>
      <c r="AC60" s="4">
        <v>0</v>
      </c>
      <c r="AD60" s="4">
        <v>2283.9810000000002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5">
        <v>2283.9810000000002</v>
      </c>
      <c r="AL60" s="5">
        <v>0</v>
      </c>
      <c r="AM60" s="5">
        <v>0</v>
      </c>
      <c r="AN60" s="5">
        <v>2283.9810000000002</v>
      </c>
      <c r="AO60" s="5">
        <v>0</v>
      </c>
      <c r="AP60" s="5">
        <v>2283.9810000000002</v>
      </c>
      <c r="AQ60" s="5">
        <v>0</v>
      </c>
      <c r="AR60" s="5">
        <v>0</v>
      </c>
      <c r="AS60" s="5">
        <v>2283.9810000000002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2283.9810000000002</v>
      </c>
      <c r="BA60" s="5">
        <v>0</v>
      </c>
      <c r="BB60" s="5">
        <v>0</v>
      </c>
      <c r="BC60" s="5">
        <v>2283.9810000000002</v>
      </c>
      <c r="BD60" s="5">
        <v>0</v>
      </c>
      <c r="BE60" s="5">
        <v>2283.9810000000002</v>
      </c>
      <c r="BF60" s="5">
        <v>0</v>
      </c>
      <c r="BG60" s="5">
        <v>0</v>
      </c>
      <c r="BH60" s="5">
        <v>2283.9810000000002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2283.9810000000002</v>
      </c>
      <c r="BP60" s="4">
        <v>0</v>
      </c>
      <c r="BQ60" s="4">
        <v>0</v>
      </c>
      <c r="BR60" s="4">
        <v>2283.9810000000002</v>
      </c>
      <c r="BS60" s="4">
        <v>0</v>
      </c>
      <c r="BT60" s="3"/>
    </row>
    <row r="61" spans="1:72" ht="47.25" x14ac:dyDescent="0.25">
      <c r="A61" s="3"/>
      <c r="B61" s="1"/>
      <c r="C61" s="1" t="s">
        <v>81</v>
      </c>
      <c r="D61" s="1"/>
      <c r="E61" s="1" t="s">
        <v>93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 t="s">
        <v>47</v>
      </c>
      <c r="U61" s="1"/>
      <c r="V61" s="2"/>
      <c r="W61" s="2"/>
      <c r="X61" s="2"/>
      <c r="Y61" s="2"/>
      <c r="Z61" s="3" t="s">
        <v>46</v>
      </c>
      <c r="AA61" s="4">
        <v>389.42200000000003</v>
      </c>
      <c r="AB61" s="4">
        <v>0</v>
      </c>
      <c r="AC61" s="4">
        <v>0</v>
      </c>
      <c r="AD61" s="4">
        <v>389.42200000000003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5">
        <v>389.42200000000003</v>
      </c>
      <c r="AL61" s="5">
        <v>0</v>
      </c>
      <c r="AM61" s="5">
        <v>0</v>
      </c>
      <c r="AN61" s="5">
        <v>389.42200000000003</v>
      </c>
      <c r="AO61" s="5">
        <v>0</v>
      </c>
      <c r="AP61" s="5">
        <v>389.42200000000003</v>
      </c>
      <c r="AQ61" s="5">
        <v>0</v>
      </c>
      <c r="AR61" s="5">
        <v>0</v>
      </c>
      <c r="AS61" s="5">
        <v>389.42200000000003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389.42200000000003</v>
      </c>
      <c r="BA61" s="5">
        <v>0</v>
      </c>
      <c r="BB61" s="5">
        <v>0</v>
      </c>
      <c r="BC61" s="5">
        <v>389.42200000000003</v>
      </c>
      <c r="BD61" s="5">
        <v>0</v>
      </c>
      <c r="BE61" s="5">
        <v>389.42200000000003</v>
      </c>
      <c r="BF61" s="5">
        <v>0</v>
      </c>
      <c r="BG61" s="5">
        <v>0</v>
      </c>
      <c r="BH61" s="5">
        <v>389.42200000000003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389.42200000000003</v>
      </c>
      <c r="BP61" s="4">
        <v>0</v>
      </c>
      <c r="BQ61" s="4">
        <v>0</v>
      </c>
      <c r="BR61" s="4">
        <v>389.42200000000003</v>
      </c>
      <c r="BS61" s="4">
        <v>0</v>
      </c>
      <c r="BT61" s="3"/>
    </row>
    <row r="62" spans="1:72" ht="15.75" x14ac:dyDescent="0.25">
      <c r="A62" s="3"/>
      <c r="B62" s="1"/>
      <c r="C62" s="1" t="s">
        <v>81</v>
      </c>
      <c r="D62" s="1"/>
      <c r="E62" s="1" t="s">
        <v>93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 t="s">
        <v>77</v>
      </c>
      <c r="U62" s="1"/>
      <c r="V62" s="2"/>
      <c r="W62" s="2"/>
      <c r="X62" s="2"/>
      <c r="Y62" s="2"/>
      <c r="Z62" s="3" t="s">
        <v>76</v>
      </c>
      <c r="AA62" s="4">
        <v>205</v>
      </c>
      <c r="AB62" s="4">
        <v>0</v>
      </c>
      <c r="AC62" s="4">
        <v>0</v>
      </c>
      <c r="AD62" s="4">
        <v>205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5">
        <v>205</v>
      </c>
      <c r="AL62" s="5">
        <v>0</v>
      </c>
      <c r="AM62" s="5">
        <v>0</v>
      </c>
      <c r="AN62" s="5">
        <v>205</v>
      </c>
      <c r="AO62" s="5">
        <v>0</v>
      </c>
      <c r="AP62" s="5">
        <v>205</v>
      </c>
      <c r="AQ62" s="5">
        <v>0</v>
      </c>
      <c r="AR62" s="5">
        <v>0</v>
      </c>
      <c r="AS62" s="5">
        <v>205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205</v>
      </c>
      <c r="BA62" s="5">
        <v>0</v>
      </c>
      <c r="BB62" s="5">
        <v>0</v>
      </c>
      <c r="BC62" s="5">
        <v>205</v>
      </c>
      <c r="BD62" s="5">
        <v>0</v>
      </c>
      <c r="BE62" s="5">
        <v>205</v>
      </c>
      <c r="BF62" s="5">
        <v>0</v>
      </c>
      <c r="BG62" s="5">
        <v>0</v>
      </c>
      <c r="BH62" s="5">
        <v>205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205</v>
      </c>
      <c r="BP62" s="4">
        <v>0</v>
      </c>
      <c r="BQ62" s="4">
        <v>0</v>
      </c>
      <c r="BR62" s="4">
        <v>205</v>
      </c>
      <c r="BS62" s="4">
        <v>0</v>
      </c>
      <c r="BT62" s="3"/>
    </row>
    <row r="63" spans="1:72" ht="15.75" x14ac:dyDescent="0.25">
      <c r="A63" s="3"/>
      <c r="B63" s="1"/>
      <c r="C63" s="1" t="s">
        <v>94</v>
      </c>
      <c r="D63" s="1"/>
      <c r="E63" s="1" t="s">
        <v>95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  <c r="Z63" s="3" t="s">
        <v>92</v>
      </c>
      <c r="AA63" s="4">
        <v>9436.5300000000007</v>
      </c>
      <c r="AB63" s="4">
        <v>0</v>
      </c>
      <c r="AC63" s="4">
        <v>0</v>
      </c>
      <c r="AD63" s="4">
        <v>9436.5300000000007</v>
      </c>
      <c r="AE63" s="4">
        <v>0</v>
      </c>
      <c r="AF63" s="4">
        <v>3086.8828899999999</v>
      </c>
      <c r="AG63" s="4">
        <v>0</v>
      </c>
      <c r="AH63" s="4">
        <v>0</v>
      </c>
      <c r="AI63" s="4">
        <v>3086.8828899999999</v>
      </c>
      <c r="AJ63" s="4">
        <v>0</v>
      </c>
      <c r="AK63" s="5">
        <f>12523.41289+1000</f>
        <v>13523.41289</v>
      </c>
      <c r="AL63" s="5">
        <v>0</v>
      </c>
      <c r="AM63" s="5">
        <v>0</v>
      </c>
      <c r="AN63" s="5">
        <v>12523.41289</v>
      </c>
      <c r="AO63" s="5">
        <v>0</v>
      </c>
      <c r="AP63" s="5">
        <v>13736.6</v>
      </c>
      <c r="AQ63" s="5">
        <v>0</v>
      </c>
      <c r="AR63" s="5">
        <v>0</v>
      </c>
      <c r="AS63" s="5">
        <v>13736.6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13736.6</v>
      </c>
      <c r="BA63" s="5">
        <v>0</v>
      </c>
      <c r="BB63" s="5">
        <v>0</v>
      </c>
      <c r="BC63" s="5">
        <v>13736.6</v>
      </c>
      <c r="BD63" s="5">
        <v>0</v>
      </c>
      <c r="BE63" s="5">
        <v>13736.6</v>
      </c>
      <c r="BF63" s="5">
        <v>0</v>
      </c>
      <c r="BG63" s="5">
        <v>0</v>
      </c>
      <c r="BH63" s="5">
        <v>13736.6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13736.6</v>
      </c>
      <c r="BP63" s="4">
        <v>0</v>
      </c>
      <c r="BQ63" s="4">
        <v>0</v>
      </c>
      <c r="BR63" s="4">
        <v>13736.6</v>
      </c>
      <c r="BS63" s="4">
        <v>0</v>
      </c>
      <c r="BT63" s="3"/>
    </row>
    <row r="64" spans="1:72" ht="94.5" x14ac:dyDescent="0.25">
      <c r="A64" s="3"/>
      <c r="B64" s="1"/>
      <c r="C64" s="1" t="s">
        <v>94</v>
      </c>
      <c r="D64" s="1"/>
      <c r="E64" s="1" t="s">
        <v>95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 t="s">
        <v>45</v>
      </c>
      <c r="U64" s="1"/>
      <c r="V64" s="2"/>
      <c r="W64" s="2"/>
      <c r="X64" s="2"/>
      <c r="Y64" s="2"/>
      <c r="Z64" s="3" t="s">
        <v>44</v>
      </c>
      <c r="AA64" s="4">
        <v>7975.4</v>
      </c>
      <c r="AB64" s="4">
        <v>0</v>
      </c>
      <c r="AC64" s="4">
        <v>0</v>
      </c>
      <c r="AD64" s="4">
        <v>7975.4</v>
      </c>
      <c r="AE64" s="4">
        <v>0</v>
      </c>
      <c r="AF64" s="4">
        <v>3086.8828899999999</v>
      </c>
      <c r="AG64" s="4">
        <v>0</v>
      </c>
      <c r="AH64" s="4">
        <v>0</v>
      </c>
      <c r="AI64" s="4">
        <v>3086.8828899999999</v>
      </c>
      <c r="AJ64" s="4">
        <v>0</v>
      </c>
      <c r="AK64" s="5">
        <f>11062.28289+1000</f>
        <v>12062.28289</v>
      </c>
      <c r="AL64" s="5">
        <v>0</v>
      </c>
      <c r="AM64" s="5">
        <v>0</v>
      </c>
      <c r="AN64" s="5">
        <v>11062.28289</v>
      </c>
      <c r="AO64" s="5">
        <v>0</v>
      </c>
      <c r="AP64" s="5">
        <v>11975.4</v>
      </c>
      <c r="AQ64" s="5">
        <v>0</v>
      </c>
      <c r="AR64" s="5">
        <v>0</v>
      </c>
      <c r="AS64" s="5">
        <v>11975.4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11975.4</v>
      </c>
      <c r="BA64" s="5">
        <v>0</v>
      </c>
      <c r="BB64" s="5">
        <v>0</v>
      </c>
      <c r="BC64" s="5">
        <v>11975.4</v>
      </c>
      <c r="BD64" s="5">
        <v>0</v>
      </c>
      <c r="BE64" s="5">
        <v>11975.4</v>
      </c>
      <c r="BF64" s="5">
        <v>0</v>
      </c>
      <c r="BG64" s="5">
        <v>0</v>
      </c>
      <c r="BH64" s="5">
        <v>11975.4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11975.4</v>
      </c>
      <c r="BP64" s="4">
        <v>0</v>
      </c>
      <c r="BQ64" s="4">
        <v>0</v>
      </c>
      <c r="BR64" s="4">
        <v>11975.4</v>
      </c>
      <c r="BS64" s="4">
        <v>0</v>
      </c>
      <c r="BT64" s="3"/>
    </row>
    <row r="65" spans="1:72" ht="47.25" x14ac:dyDescent="0.25">
      <c r="A65" s="3"/>
      <c r="B65" s="1"/>
      <c r="C65" s="1" t="s">
        <v>94</v>
      </c>
      <c r="D65" s="1"/>
      <c r="E65" s="1" t="s">
        <v>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 t="s">
        <v>47</v>
      </c>
      <c r="U65" s="1"/>
      <c r="V65" s="2"/>
      <c r="W65" s="2"/>
      <c r="X65" s="2"/>
      <c r="Y65" s="2"/>
      <c r="Z65" s="3" t="s">
        <v>46</v>
      </c>
      <c r="AA65" s="4">
        <v>1426.33</v>
      </c>
      <c r="AB65" s="4">
        <v>0</v>
      </c>
      <c r="AC65" s="4">
        <v>0</v>
      </c>
      <c r="AD65" s="4">
        <v>1426.33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5">
        <v>1426.33</v>
      </c>
      <c r="AL65" s="5">
        <v>0</v>
      </c>
      <c r="AM65" s="5">
        <v>0</v>
      </c>
      <c r="AN65" s="5">
        <v>1426.33</v>
      </c>
      <c r="AO65" s="5">
        <v>0</v>
      </c>
      <c r="AP65" s="5">
        <v>1727.12</v>
      </c>
      <c r="AQ65" s="5">
        <v>0</v>
      </c>
      <c r="AR65" s="5">
        <v>0</v>
      </c>
      <c r="AS65" s="5">
        <v>1727.12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1727.12</v>
      </c>
      <c r="BA65" s="5">
        <v>0</v>
      </c>
      <c r="BB65" s="5">
        <v>0</v>
      </c>
      <c r="BC65" s="5">
        <v>1727.12</v>
      </c>
      <c r="BD65" s="5">
        <v>0</v>
      </c>
      <c r="BE65" s="5">
        <v>1727.12</v>
      </c>
      <c r="BF65" s="5">
        <v>0</v>
      </c>
      <c r="BG65" s="5">
        <v>0</v>
      </c>
      <c r="BH65" s="5">
        <v>1727.12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1727.12</v>
      </c>
      <c r="BP65" s="4">
        <v>0</v>
      </c>
      <c r="BQ65" s="4">
        <v>0</v>
      </c>
      <c r="BR65" s="4">
        <v>1727.12</v>
      </c>
      <c r="BS65" s="4">
        <v>0</v>
      </c>
      <c r="BT65" s="3"/>
    </row>
    <row r="66" spans="1:72" ht="15.75" x14ac:dyDescent="0.25">
      <c r="A66" s="3"/>
      <c r="B66" s="1"/>
      <c r="C66" s="1" t="s">
        <v>94</v>
      </c>
      <c r="D66" s="1"/>
      <c r="E66" s="1" t="s">
        <v>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 t="s">
        <v>77</v>
      </c>
      <c r="U66" s="1"/>
      <c r="V66" s="2"/>
      <c r="W66" s="2"/>
      <c r="X66" s="2"/>
      <c r="Y66" s="2"/>
      <c r="Z66" s="3" t="s">
        <v>76</v>
      </c>
      <c r="AA66" s="4">
        <v>34.799999999999997</v>
      </c>
      <c r="AB66" s="4">
        <v>0</v>
      </c>
      <c r="AC66" s="4">
        <v>0</v>
      </c>
      <c r="AD66" s="4">
        <v>34.799999999999997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5">
        <v>34.799999999999997</v>
      </c>
      <c r="AL66" s="5">
        <v>0</v>
      </c>
      <c r="AM66" s="5">
        <v>0</v>
      </c>
      <c r="AN66" s="5">
        <v>34.799999999999997</v>
      </c>
      <c r="AO66" s="5">
        <v>0</v>
      </c>
      <c r="AP66" s="5">
        <v>34.08</v>
      </c>
      <c r="AQ66" s="5">
        <v>0</v>
      </c>
      <c r="AR66" s="5">
        <v>0</v>
      </c>
      <c r="AS66" s="5">
        <v>34.08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34.08</v>
      </c>
      <c r="BA66" s="5">
        <v>0</v>
      </c>
      <c r="BB66" s="5">
        <v>0</v>
      </c>
      <c r="BC66" s="5">
        <v>34.08</v>
      </c>
      <c r="BD66" s="5">
        <v>0</v>
      </c>
      <c r="BE66" s="5">
        <v>34.08</v>
      </c>
      <c r="BF66" s="5">
        <v>0</v>
      </c>
      <c r="BG66" s="5">
        <v>0</v>
      </c>
      <c r="BH66" s="5">
        <v>34.08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34.08</v>
      </c>
      <c r="BP66" s="4">
        <v>0</v>
      </c>
      <c r="BQ66" s="4">
        <v>0</v>
      </c>
      <c r="BR66" s="4">
        <v>34.08</v>
      </c>
      <c r="BS66" s="4">
        <v>0</v>
      </c>
      <c r="BT66" s="3"/>
    </row>
    <row r="67" spans="1:72" ht="63" x14ac:dyDescent="0.25">
      <c r="A67" s="3"/>
      <c r="B67" s="1"/>
      <c r="C67" s="1" t="s">
        <v>94</v>
      </c>
      <c r="D67" s="1"/>
      <c r="E67" s="1" t="s">
        <v>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  <c r="X67" s="2"/>
      <c r="Y67" s="2"/>
      <c r="Z67" s="3" t="s">
        <v>96</v>
      </c>
      <c r="AA67" s="4">
        <v>90</v>
      </c>
      <c r="AB67" s="4">
        <v>0</v>
      </c>
      <c r="AC67" s="4">
        <v>0</v>
      </c>
      <c r="AD67" s="4">
        <v>90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5">
        <v>90</v>
      </c>
      <c r="AL67" s="5">
        <v>0</v>
      </c>
      <c r="AM67" s="5">
        <v>0</v>
      </c>
      <c r="AN67" s="5">
        <v>90</v>
      </c>
      <c r="AO67" s="5">
        <v>0</v>
      </c>
      <c r="AP67" s="5">
        <v>90</v>
      </c>
      <c r="AQ67" s="5">
        <v>0</v>
      </c>
      <c r="AR67" s="5">
        <v>0</v>
      </c>
      <c r="AS67" s="5">
        <v>90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90</v>
      </c>
      <c r="BA67" s="5">
        <v>0</v>
      </c>
      <c r="BB67" s="5">
        <v>0</v>
      </c>
      <c r="BC67" s="5">
        <v>90</v>
      </c>
      <c r="BD67" s="5">
        <v>0</v>
      </c>
      <c r="BE67" s="5">
        <v>90</v>
      </c>
      <c r="BF67" s="5">
        <v>0</v>
      </c>
      <c r="BG67" s="5">
        <v>0</v>
      </c>
      <c r="BH67" s="5">
        <v>90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90</v>
      </c>
      <c r="BP67" s="4">
        <v>0</v>
      </c>
      <c r="BQ67" s="4">
        <v>0</v>
      </c>
      <c r="BR67" s="4">
        <v>90</v>
      </c>
      <c r="BS67" s="4">
        <v>0</v>
      </c>
      <c r="BT67" s="3"/>
    </row>
    <row r="68" spans="1:72" ht="47.25" x14ac:dyDescent="0.25">
      <c r="A68" s="3"/>
      <c r="B68" s="1"/>
      <c r="C68" s="1" t="s">
        <v>94</v>
      </c>
      <c r="D68" s="1"/>
      <c r="E68" s="1" t="s">
        <v>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 t="s">
        <v>47</v>
      </c>
      <c r="U68" s="1"/>
      <c r="V68" s="2"/>
      <c r="W68" s="2"/>
      <c r="X68" s="2"/>
      <c r="Y68" s="2"/>
      <c r="Z68" s="3" t="s">
        <v>46</v>
      </c>
      <c r="AA68" s="4">
        <v>90</v>
      </c>
      <c r="AB68" s="4">
        <v>0</v>
      </c>
      <c r="AC68" s="4">
        <v>0</v>
      </c>
      <c r="AD68" s="4">
        <v>90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5">
        <v>90</v>
      </c>
      <c r="AL68" s="5">
        <v>0</v>
      </c>
      <c r="AM68" s="5">
        <v>0</v>
      </c>
      <c r="AN68" s="5">
        <v>90</v>
      </c>
      <c r="AO68" s="5">
        <v>0</v>
      </c>
      <c r="AP68" s="5">
        <v>90</v>
      </c>
      <c r="AQ68" s="5">
        <v>0</v>
      </c>
      <c r="AR68" s="5">
        <v>0</v>
      </c>
      <c r="AS68" s="5">
        <v>90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90</v>
      </c>
      <c r="BA68" s="5">
        <v>0</v>
      </c>
      <c r="BB68" s="5">
        <v>0</v>
      </c>
      <c r="BC68" s="5">
        <v>90</v>
      </c>
      <c r="BD68" s="5">
        <v>0</v>
      </c>
      <c r="BE68" s="5">
        <v>90</v>
      </c>
      <c r="BF68" s="5">
        <v>0</v>
      </c>
      <c r="BG68" s="5">
        <v>0</v>
      </c>
      <c r="BH68" s="5">
        <v>90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90</v>
      </c>
      <c r="BP68" s="4">
        <v>0</v>
      </c>
      <c r="BQ68" s="4">
        <v>0</v>
      </c>
      <c r="BR68" s="4">
        <v>90</v>
      </c>
      <c r="BS68" s="4">
        <v>0</v>
      </c>
      <c r="BT68" s="3"/>
    </row>
    <row r="69" spans="1:72" ht="63" x14ac:dyDescent="0.25">
      <c r="A69" s="3"/>
      <c r="B69" s="1"/>
      <c r="C69" s="1" t="s">
        <v>94</v>
      </c>
      <c r="D69" s="1"/>
      <c r="E69" s="1" t="s">
        <v>99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  <c r="X69" s="2"/>
      <c r="Y69" s="2"/>
      <c r="Z69" s="3" t="s">
        <v>98</v>
      </c>
      <c r="AA69" s="4">
        <v>20</v>
      </c>
      <c r="AB69" s="4">
        <v>0</v>
      </c>
      <c r="AC69" s="4">
        <v>0</v>
      </c>
      <c r="AD69" s="4">
        <v>20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5">
        <v>20</v>
      </c>
      <c r="AL69" s="5">
        <v>0</v>
      </c>
      <c r="AM69" s="5">
        <v>0</v>
      </c>
      <c r="AN69" s="5">
        <v>20</v>
      </c>
      <c r="AO69" s="5">
        <v>0</v>
      </c>
      <c r="AP69" s="5">
        <v>20</v>
      </c>
      <c r="AQ69" s="5">
        <v>0</v>
      </c>
      <c r="AR69" s="5">
        <v>0</v>
      </c>
      <c r="AS69" s="5">
        <v>20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20</v>
      </c>
      <c r="BA69" s="5">
        <v>0</v>
      </c>
      <c r="BB69" s="5">
        <v>0</v>
      </c>
      <c r="BC69" s="5">
        <v>20</v>
      </c>
      <c r="BD69" s="5">
        <v>0</v>
      </c>
      <c r="BE69" s="5">
        <v>20</v>
      </c>
      <c r="BF69" s="5">
        <v>0</v>
      </c>
      <c r="BG69" s="5">
        <v>0</v>
      </c>
      <c r="BH69" s="5">
        <v>20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20</v>
      </c>
      <c r="BP69" s="4">
        <v>0</v>
      </c>
      <c r="BQ69" s="4">
        <v>0</v>
      </c>
      <c r="BR69" s="4">
        <v>20</v>
      </c>
      <c r="BS69" s="4">
        <v>0</v>
      </c>
      <c r="BT69" s="3"/>
    </row>
    <row r="70" spans="1:72" ht="47.25" x14ac:dyDescent="0.25">
      <c r="A70" s="3"/>
      <c r="B70" s="1"/>
      <c r="C70" s="1" t="s">
        <v>94</v>
      </c>
      <c r="D70" s="1"/>
      <c r="E70" s="1" t="s">
        <v>99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 t="s">
        <v>47</v>
      </c>
      <c r="U70" s="1"/>
      <c r="V70" s="2"/>
      <c r="W70" s="2"/>
      <c r="X70" s="2"/>
      <c r="Y70" s="2"/>
      <c r="Z70" s="3" t="s">
        <v>46</v>
      </c>
      <c r="AA70" s="4">
        <v>20</v>
      </c>
      <c r="AB70" s="4">
        <v>0</v>
      </c>
      <c r="AC70" s="4">
        <v>0</v>
      </c>
      <c r="AD70" s="4">
        <v>20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5">
        <v>20</v>
      </c>
      <c r="AL70" s="5">
        <v>0</v>
      </c>
      <c r="AM70" s="5">
        <v>0</v>
      </c>
      <c r="AN70" s="5">
        <v>20</v>
      </c>
      <c r="AO70" s="5">
        <v>0</v>
      </c>
      <c r="AP70" s="5">
        <v>20</v>
      </c>
      <c r="AQ70" s="5">
        <v>0</v>
      </c>
      <c r="AR70" s="5">
        <v>0</v>
      </c>
      <c r="AS70" s="5">
        <v>20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20</v>
      </c>
      <c r="BA70" s="5">
        <v>0</v>
      </c>
      <c r="BB70" s="5">
        <v>0</v>
      </c>
      <c r="BC70" s="5">
        <v>20</v>
      </c>
      <c r="BD70" s="5">
        <v>0</v>
      </c>
      <c r="BE70" s="5">
        <v>20</v>
      </c>
      <c r="BF70" s="5">
        <v>0</v>
      </c>
      <c r="BG70" s="5">
        <v>0</v>
      </c>
      <c r="BH70" s="5">
        <v>20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20</v>
      </c>
      <c r="BP70" s="4">
        <v>0</v>
      </c>
      <c r="BQ70" s="4">
        <v>0</v>
      </c>
      <c r="BR70" s="4">
        <v>20</v>
      </c>
      <c r="BS70" s="4">
        <v>0</v>
      </c>
      <c r="BT70" s="3"/>
    </row>
    <row r="71" spans="1:72" ht="31.5" x14ac:dyDescent="0.25">
      <c r="A71" s="3"/>
      <c r="B71" s="1"/>
      <c r="C71" s="1" t="s">
        <v>94</v>
      </c>
      <c r="D71" s="1"/>
      <c r="E71" s="1" t="s">
        <v>101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  <c r="W71" s="2"/>
      <c r="X71" s="2"/>
      <c r="Y71" s="2"/>
      <c r="Z71" s="3" t="s">
        <v>100</v>
      </c>
      <c r="AA71" s="4">
        <v>490</v>
      </c>
      <c r="AB71" s="4">
        <v>0</v>
      </c>
      <c r="AC71" s="4">
        <v>0</v>
      </c>
      <c r="AD71" s="4">
        <v>490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5">
        <v>490</v>
      </c>
      <c r="AL71" s="5">
        <v>0</v>
      </c>
      <c r="AM71" s="5">
        <v>0</v>
      </c>
      <c r="AN71" s="5">
        <v>490</v>
      </c>
      <c r="AO71" s="5">
        <v>0</v>
      </c>
      <c r="AP71" s="5">
        <v>490</v>
      </c>
      <c r="AQ71" s="5">
        <v>0</v>
      </c>
      <c r="AR71" s="5">
        <v>0</v>
      </c>
      <c r="AS71" s="5">
        <v>490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490</v>
      </c>
      <c r="BA71" s="5">
        <v>0</v>
      </c>
      <c r="BB71" s="5">
        <v>0</v>
      </c>
      <c r="BC71" s="5">
        <v>490</v>
      </c>
      <c r="BD71" s="5">
        <v>0</v>
      </c>
      <c r="BE71" s="5">
        <v>490</v>
      </c>
      <c r="BF71" s="5">
        <v>0</v>
      </c>
      <c r="BG71" s="5">
        <v>0</v>
      </c>
      <c r="BH71" s="5">
        <v>490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490</v>
      </c>
      <c r="BP71" s="4">
        <v>0</v>
      </c>
      <c r="BQ71" s="4">
        <v>0</v>
      </c>
      <c r="BR71" s="4">
        <v>490</v>
      </c>
      <c r="BS71" s="4">
        <v>0</v>
      </c>
      <c r="BT71" s="3"/>
    </row>
    <row r="72" spans="1:72" ht="47.25" x14ac:dyDescent="0.25">
      <c r="A72" s="3"/>
      <c r="B72" s="1"/>
      <c r="C72" s="1" t="s">
        <v>94</v>
      </c>
      <c r="D72" s="1"/>
      <c r="E72" s="1" t="s">
        <v>101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 t="s">
        <v>47</v>
      </c>
      <c r="U72" s="1"/>
      <c r="V72" s="2"/>
      <c r="W72" s="2"/>
      <c r="X72" s="2"/>
      <c r="Y72" s="2"/>
      <c r="Z72" s="3" t="s">
        <v>46</v>
      </c>
      <c r="AA72" s="4">
        <v>490</v>
      </c>
      <c r="AB72" s="4">
        <v>0</v>
      </c>
      <c r="AC72" s="4">
        <v>0</v>
      </c>
      <c r="AD72" s="4">
        <v>490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5">
        <v>490</v>
      </c>
      <c r="AL72" s="5">
        <v>0</v>
      </c>
      <c r="AM72" s="5">
        <v>0</v>
      </c>
      <c r="AN72" s="5">
        <v>490</v>
      </c>
      <c r="AO72" s="5">
        <v>0</v>
      </c>
      <c r="AP72" s="5">
        <v>490</v>
      </c>
      <c r="AQ72" s="5">
        <v>0</v>
      </c>
      <c r="AR72" s="5">
        <v>0</v>
      </c>
      <c r="AS72" s="5">
        <v>490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490</v>
      </c>
      <c r="BA72" s="5">
        <v>0</v>
      </c>
      <c r="BB72" s="5">
        <v>0</v>
      </c>
      <c r="BC72" s="5">
        <v>490</v>
      </c>
      <c r="BD72" s="5">
        <v>0</v>
      </c>
      <c r="BE72" s="5">
        <v>490</v>
      </c>
      <c r="BF72" s="5">
        <v>0</v>
      </c>
      <c r="BG72" s="5">
        <v>0</v>
      </c>
      <c r="BH72" s="5">
        <v>490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490</v>
      </c>
      <c r="BP72" s="4">
        <v>0</v>
      </c>
      <c r="BQ72" s="4">
        <v>0</v>
      </c>
      <c r="BR72" s="4">
        <v>490</v>
      </c>
      <c r="BS72" s="4">
        <v>0</v>
      </c>
      <c r="BT72" s="3"/>
    </row>
    <row r="73" spans="1:72" ht="31.5" x14ac:dyDescent="0.25">
      <c r="A73" s="3"/>
      <c r="B73" s="1"/>
      <c r="C73" s="1" t="s">
        <v>102</v>
      </c>
      <c r="D73" s="1"/>
      <c r="E73" s="1" t="s">
        <v>104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  <c r="W73" s="2"/>
      <c r="X73" s="2"/>
      <c r="Y73" s="2"/>
      <c r="Z73" s="3" t="s">
        <v>103</v>
      </c>
      <c r="AA73" s="4">
        <v>180</v>
      </c>
      <c r="AB73" s="4">
        <v>0</v>
      </c>
      <c r="AC73" s="4">
        <v>0</v>
      </c>
      <c r="AD73" s="4">
        <v>180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5">
        <v>180</v>
      </c>
      <c r="AL73" s="5">
        <v>0</v>
      </c>
      <c r="AM73" s="5">
        <v>0</v>
      </c>
      <c r="AN73" s="5">
        <v>180</v>
      </c>
      <c r="AO73" s="5">
        <v>0</v>
      </c>
      <c r="AP73" s="5">
        <v>180</v>
      </c>
      <c r="AQ73" s="5">
        <v>0</v>
      </c>
      <c r="AR73" s="5">
        <v>0</v>
      </c>
      <c r="AS73" s="5">
        <v>180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180</v>
      </c>
      <c r="BA73" s="5">
        <v>0</v>
      </c>
      <c r="BB73" s="5">
        <v>0</v>
      </c>
      <c r="BC73" s="5">
        <v>180</v>
      </c>
      <c r="BD73" s="5">
        <v>0</v>
      </c>
      <c r="BE73" s="5">
        <v>180</v>
      </c>
      <c r="BF73" s="5">
        <v>0</v>
      </c>
      <c r="BG73" s="5">
        <v>0</v>
      </c>
      <c r="BH73" s="5">
        <v>180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180</v>
      </c>
      <c r="BP73" s="4">
        <v>0</v>
      </c>
      <c r="BQ73" s="4">
        <v>0</v>
      </c>
      <c r="BR73" s="4">
        <v>180</v>
      </c>
      <c r="BS73" s="4">
        <v>0</v>
      </c>
      <c r="BT73" s="3"/>
    </row>
    <row r="74" spans="1:72" ht="47.25" x14ac:dyDescent="0.25">
      <c r="A74" s="3"/>
      <c r="B74" s="1"/>
      <c r="C74" s="1" t="s">
        <v>102</v>
      </c>
      <c r="D74" s="1"/>
      <c r="E74" s="1" t="s">
        <v>104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 t="s">
        <v>47</v>
      </c>
      <c r="U74" s="1"/>
      <c r="V74" s="2"/>
      <c r="W74" s="2"/>
      <c r="X74" s="2"/>
      <c r="Y74" s="2"/>
      <c r="Z74" s="3" t="s">
        <v>46</v>
      </c>
      <c r="AA74" s="4">
        <v>180</v>
      </c>
      <c r="AB74" s="4">
        <v>0</v>
      </c>
      <c r="AC74" s="4">
        <v>0</v>
      </c>
      <c r="AD74" s="4">
        <v>180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5">
        <v>180</v>
      </c>
      <c r="AL74" s="5">
        <v>0</v>
      </c>
      <c r="AM74" s="5">
        <v>0</v>
      </c>
      <c r="AN74" s="5">
        <v>180</v>
      </c>
      <c r="AO74" s="5">
        <v>0</v>
      </c>
      <c r="AP74" s="5">
        <v>180</v>
      </c>
      <c r="AQ74" s="5">
        <v>0</v>
      </c>
      <c r="AR74" s="5">
        <v>0</v>
      </c>
      <c r="AS74" s="5">
        <v>180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180</v>
      </c>
      <c r="BA74" s="5">
        <v>0</v>
      </c>
      <c r="BB74" s="5">
        <v>0</v>
      </c>
      <c r="BC74" s="5">
        <v>180</v>
      </c>
      <c r="BD74" s="5">
        <v>0</v>
      </c>
      <c r="BE74" s="5">
        <v>180</v>
      </c>
      <c r="BF74" s="5">
        <v>0</v>
      </c>
      <c r="BG74" s="5">
        <v>0</v>
      </c>
      <c r="BH74" s="5">
        <v>180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180</v>
      </c>
      <c r="BP74" s="4">
        <v>0</v>
      </c>
      <c r="BQ74" s="4">
        <v>0</v>
      </c>
      <c r="BR74" s="4">
        <v>180</v>
      </c>
      <c r="BS74" s="4">
        <v>0</v>
      </c>
      <c r="BT74" s="3"/>
    </row>
    <row r="75" spans="1:72" ht="47.25" x14ac:dyDescent="0.25">
      <c r="A75" s="3"/>
      <c r="B75" s="1"/>
      <c r="C75" s="1" t="s">
        <v>102</v>
      </c>
      <c r="D75" s="1"/>
      <c r="E75" s="1" t="s">
        <v>106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X75" s="2"/>
      <c r="Y75" s="2"/>
      <c r="Z75" s="3" t="s">
        <v>105</v>
      </c>
      <c r="AA75" s="4">
        <v>70</v>
      </c>
      <c r="AB75" s="4">
        <v>0</v>
      </c>
      <c r="AC75" s="4">
        <v>0</v>
      </c>
      <c r="AD75" s="4">
        <v>70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5">
        <v>70</v>
      </c>
      <c r="AL75" s="5">
        <v>0</v>
      </c>
      <c r="AM75" s="5">
        <v>0</v>
      </c>
      <c r="AN75" s="5">
        <v>70</v>
      </c>
      <c r="AO75" s="5">
        <v>0</v>
      </c>
      <c r="AP75" s="5">
        <v>70</v>
      </c>
      <c r="AQ75" s="5">
        <v>0</v>
      </c>
      <c r="AR75" s="5">
        <v>0</v>
      </c>
      <c r="AS75" s="5">
        <v>70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70</v>
      </c>
      <c r="BA75" s="5">
        <v>0</v>
      </c>
      <c r="BB75" s="5">
        <v>0</v>
      </c>
      <c r="BC75" s="5">
        <v>70</v>
      </c>
      <c r="BD75" s="5">
        <v>0</v>
      </c>
      <c r="BE75" s="5">
        <v>70</v>
      </c>
      <c r="BF75" s="5">
        <v>0</v>
      </c>
      <c r="BG75" s="5">
        <v>0</v>
      </c>
      <c r="BH75" s="5">
        <v>70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70</v>
      </c>
      <c r="BP75" s="4">
        <v>0</v>
      </c>
      <c r="BQ75" s="4">
        <v>0</v>
      </c>
      <c r="BR75" s="4">
        <v>70</v>
      </c>
      <c r="BS75" s="4">
        <v>0</v>
      </c>
      <c r="BT75" s="3"/>
    </row>
    <row r="76" spans="1:72" ht="47.25" x14ac:dyDescent="0.25">
      <c r="A76" s="3"/>
      <c r="B76" s="1"/>
      <c r="C76" s="1" t="s">
        <v>102</v>
      </c>
      <c r="D76" s="1"/>
      <c r="E76" s="1" t="s">
        <v>106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 t="s">
        <v>47</v>
      </c>
      <c r="U76" s="1"/>
      <c r="V76" s="2"/>
      <c r="W76" s="2"/>
      <c r="X76" s="2"/>
      <c r="Y76" s="2"/>
      <c r="Z76" s="3" t="s">
        <v>46</v>
      </c>
      <c r="AA76" s="4">
        <v>70</v>
      </c>
      <c r="AB76" s="4">
        <v>0</v>
      </c>
      <c r="AC76" s="4">
        <v>0</v>
      </c>
      <c r="AD76" s="4">
        <v>70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5">
        <v>70</v>
      </c>
      <c r="AL76" s="5">
        <v>0</v>
      </c>
      <c r="AM76" s="5">
        <v>0</v>
      </c>
      <c r="AN76" s="5">
        <v>70</v>
      </c>
      <c r="AO76" s="5">
        <v>0</v>
      </c>
      <c r="AP76" s="5">
        <v>70</v>
      </c>
      <c r="AQ76" s="5">
        <v>0</v>
      </c>
      <c r="AR76" s="5">
        <v>0</v>
      </c>
      <c r="AS76" s="5">
        <v>70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70</v>
      </c>
      <c r="BA76" s="5">
        <v>0</v>
      </c>
      <c r="BB76" s="5">
        <v>0</v>
      </c>
      <c r="BC76" s="5">
        <v>70</v>
      </c>
      <c r="BD76" s="5">
        <v>0</v>
      </c>
      <c r="BE76" s="5">
        <v>70</v>
      </c>
      <c r="BF76" s="5">
        <v>0</v>
      </c>
      <c r="BG76" s="5">
        <v>0</v>
      </c>
      <c r="BH76" s="5">
        <v>70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70</v>
      </c>
      <c r="BP76" s="4">
        <v>0</v>
      </c>
      <c r="BQ76" s="4">
        <v>0</v>
      </c>
      <c r="BR76" s="4">
        <v>70</v>
      </c>
      <c r="BS76" s="4">
        <v>0</v>
      </c>
      <c r="BT76" s="3"/>
    </row>
    <row r="77" spans="1:72" ht="47.25" x14ac:dyDescent="0.25">
      <c r="A77" s="3"/>
      <c r="B77" s="1"/>
      <c r="C77" s="1" t="s">
        <v>102</v>
      </c>
      <c r="D77" s="1"/>
      <c r="E77" s="1" t="s">
        <v>108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  <c r="W77" s="2"/>
      <c r="X77" s="2"/>
      <c r="Y77" s="2"/>
      <c r="Z77" s="3" t="s">
        <v>107</v>
      </c>
      <c r="AA77" s="4">
        <v>158.58000000000001</v>
      </c>
      <c r="AB77" s="4">
        <v>0</v>
      </c>
      <c r="AC77" s="4">
        <v>97.9</v>
      </c>
      <c r="AD77" s="4">
        <v>60.68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5">
        <v>158.58000000000001</v>
      </c>
      <c r="AL77" s="5">
        <v>0</v>
      </c>
      <c r="AM77" s="5">
        <v>97.9</v>
      </c>
      <c r="AN77" s="5">
        <v>60.68</v>
      </c>
      <c r="AO77" s="5">
        <v>0</v>
      </c>
      <c r="AP77" s="5">
        <v>158.58000000000001</v>
      </c>
      <c r="AQ77" s="5">
        <v>0</v>
      </c>
      <c r="AR77" s="5">
        <v>97.9</v>
      </c>
      <c r="AS77" s="5">
        <v>60.68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158.58000000000001</v>
      </c>
      <c r="BA77" s="5">
        <v>0</v>
      </c>
      <c r="BB77" s="5">
        <v>97.9</v>
      </c>
      <c r="BC77" s="5">
        <v>60.68</v>
      </c>
      <c r="BD77" s="5">
        <v>0</v>
      </c>
      <c r="BE77" s="5">
        <v>158.58000000000001</v>
      </c>
      <c r="BF77" s="5">
        <v>0</v>
      </c>
      <c r="BG77" s="5">
        <v>97.9</v>
      </c>
      <c r="BH77" s="5">
        <v>60.68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158.58000000000001</v>
      </c>
      <c r="BP77" s="4">
        <v>0</v>
      </c>
      <c r="BQ77" s="4">
        <v>97.9</v>
      </c>
      <c r="BR77" s="4">
        <v>60.68</v>
      </c>
      <c r="BS77" s="4">
        <v>0</v>
      </c>
      <c r="BT77" s="3"/>
    </row>
    <row r="78" spans="1:72" ht="31.5" x14ac:dyDescent="0.25">
      <c r="A78" s="3"/>
      <c r="B78" s="1"/>
      <c r="C78" s="1" t="s">
        <v>102</v>
      </c>
      <c r="D78" s="1"/>
      <c r="E78" s="1" t="s">
        <v>108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 t="s">
        <v>110</v>
      </c>
      <c r="U78" s="1"/>
      <c r="V78" s="2"/>
      <c r="W78" s="2"/>
      <c r="X78" s="2"/>
      <c r="Y78" s="2"/>
      <c r="Z78" s="3" t="s">
        <v>109</v>
      </c>
      <c r="AA78" s="4">
        <v>158.58000000000001</v>
      </c>
      <c r="AB78" s="4">
        <v>0</v>
      </c>
      <c r="AC78" s="4">
        <v>97.9</v>
      </c>
      <c r="AD78" s="4">
        <v>60.68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5">
        <v>158.58000000000001</v>
      </c>
      <c r="AL78" s="5">
        <v>0</v>
      </c>
      <c r="AM78" s="5">
        <v>97.9</v>
      </c>
      <c r="AN78" s="5">
        <v>60.68</v>
      </c>
      <c r="AO78" s="5">
        <v>0</v>
      </c>
      <c r="AP78" s="5">
        <v>158.58000000000001</v>
      </c>
      <c r="AQ78" s="5">
        <v>0</v>
      </c>
      <c r="AR78" s="5">
        <v>97.9</v>
      </c>
      <c r="AS78" s="5">
        <v>60.68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158.58000000000001</v>
      </c>
      <c r="BA78" s="5">
        <v>0</v>
      </c>
      <c r="BB78" s="5">
        <v>97.9</v>
      </c>
      <c r="BC78" s="5">
        <v>60.68</v>
      </c>
      <c r="BD78" s="5">
        <v>0</v>
      </c>
      <c r="BE78" s="5">
        <v>158.58000000000001</v>
      </c>
      <c r="BF78" s="5">
        <v>0</v>
      </c>
      <c r="BG78" s="5">
        <v>97.9</v>
      </c>
      <c r="BH78" s="5">
        <v>60.68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158.58000000000001</v>
      </c>
      <c r="BP78" s="4">
        <v>0</v>
      </c>
      <c r="BQ78" s="4">
        <v>97.9</v>
      </c>
      <c r="BR78" s="4">
        <v>60.68</v>
      </c>
      <c r="BS78" s="4">
        <v>0</v>
      </c>
      <c r="BT78" s="3"/>
    </row>
    <row r="79" spans="1:72" ht="15.75" x14ac:dyDescent="0.25">
      <c r="A79" s="3"/>
      <c r="B79" s="1"/>
      <c r="C79" s="1" t="s">
        <v>102</v>
      </c>
      <c r="D79" s="1"/>
      <c r="E79" s="1" t="s">
        <v>112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  <c r="W79" s="2"/>
      <c r="X79" s="2"/>
      <c r="Y79" s="2"/>
      <c r="Z79" s="3" t="s">
        <v>111</v>
      </c>
      <c r="AA79" s="4">
        <v>254</v>
      </c>
      <c r="AB79" s="4">
        <v>0</v>
      </c>
      <c r="AC79" s="4">
        <v>0</v>
      </c>
      <c r="AD79" s="4">
        <v>254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5">
        <v>254</v>
      </c>
      <c r="AL79" s="5">
        <v>0</v>
      </c>
      <c r="AM79" s="5">
        <v>0</v>
      </c>
      <c r="AN79" s="5">
        <v>254</v>
      </c>
      <c r="AO79" s="5">
        <v>0</v>
      </c>
      <c r="AP79" s="5">
        <v>254</v>
      </c>
      <c r="AQ79" s="5">
        <v>0</v>
      </c>
      <c r="AR79" s="5">
        <v>0</v>
      </c>
      <c r="AS79" s="5">
        <v>254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254</v>
      </c>
      <c r="BA79" s="5">
        <v>0</v>
      </c>
      <c r="BB79" s="5">
        <v>0</v>
      </c>
      <c r="BC79" s="5">
        <v>254</v>
      </c>
      <c r="BD79" s="5">
        <v>0</v>
      </c>
      <c r="BE79" s="5">
        <v>193.32</v>
      </c>
      <c r="BF79" s="5">
        <v>0</v>
      </c>
      <c r="BG79" s="5">
        <v>0</v>
      </c>
      <c r="BH79" s="5">
        <v>193.32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193.32</v>
      </c>
      <c r="BP79" s="4">
        <v>0</v>
      </c>
      <c r="BQ79" s="4">
        <v>0</v>
      </c>
      <c r="BR79" s="4">
        <v>193.32</v>
      </c>
      <c r="BS79" s="4">
        <v>0</v>
      </c>
      <c r="BT79" s="3"/>
    </row>
    <row r="80" spans="1:72" ht="47.25" x14ac:dyDescent="0.25">
      <c r="A80" s="3"/>
      <c r="B80" s="1"/>
      <c r="C80" s="1" t="s">
        <v>102</v>
      </c>
      <c r="D80" s="1"/>
      <c r="E80" s="1" t="s">
        <v>112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 t="s">
        <v>47</v>
      </c>
      <c r="U80" s="1"/>
      <c r="V80" s="2"/>
      <c r="W80" s="2"/>
      <c r="X80" s="2"/>
      <c r="Y80" s="2"/>
      <c r="Z80" s="3" t="s">
        <v>46</v>
      </c>
      <c r="AA80" s="4">
        <v>254</v>
      </c>
      <c r="AB80" s="4">
        <v>0</v>
      </c>
      <c r="AC80" s="4">
        <v>0</v>
      </c>
      <c r="AD80" s="4">
        <v>254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5">
        <v>254</v>
      </c>
      <c r="AL80" s="5">
        <v>0</v>
      </c>
      <c r="AM80" s="5">
        <v>0</v>
      </c>
      <c r="AN80" s="5">
        <v>254</v>
      </c>
      <c r="AO80" s="5">
        <v>0</v>
      </c>
      <c r="AP80" s="5">
        <v>254</v>
      </c>
      <c r="AQ80" s="5">
        <v>0</v>
      </c>
      <c r="AR80" s="5">
        <v>0</v>
      </c>
      <c r="AS80" s="5">
        <v>254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254</v>
      </c>
      <c r="BA80" s="5">
        <v>0</v>
      </c>
      <c r="BB80" s="5">
        <v>0</v>
      </c>
      <c r="BC80" s="5">
        <v>254</v>
      </c>
      <c r="BD80" s="5">
        <v>0</v>
      </c>
      <c r="BE80" s="5">
        <v>193.32</v>
      </c>
      <c r="BF80" s="5">
        <v>0</v>
      </c>
      <c r="BG80" s="5">
        <v>0</v>
      </c>
      <c r="BH80" s="5">
        <v>193.32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193.32</v>
      </c>
      <c r="BP80" s="4">
        <v>0</v>
      </c>
      <c r="BQ80" s="4">
        <v>0</v>
      </c>
      <c r="BR80" s="4">
        <v>193.32</v>
      </c>
      <c r="BS80" s="4">
        <v>0</v>
      </c>
      <c r="BT80" s="3"/>
    </row>
    <row r="81" spans="1:72" ht="63" x14ac:dyDescent="0.25">
      <c r="A81" s="3"/>
      <c r="B81" s="1"/>
      <c r="C81" s="1" t="s">
        <v>113</v>
      </c>
      <c r="D81" s="1"/>
      <c r="E81" s="1" t="s">
        <v>115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  <c r="W81" s="2"/>
      <c r="X81" s="2"/>
      <c r="Y81" s="2"/>
      <c r="Z81" s="3" t="s">
        <v>114</v>
      </c>
      <c r="AA81" s="4">
        <v>150</v>
      </c>
      <c r="AB81" s="4">
        <v>0</v>
      </c>
      <c r="AC81" s="4">
        <v>0</v>
      </c>
      <c r="AD81" s="4">
        <v>150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5">
        <v>150</v>
      </c>
      <c r="AL81" s="5">
        <v>0</v>
      </c>
      <c r="AM81" s="5">
        <v>0</v>
      </c>
      <c r="AN81" s="5">
        <v>150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4">
        <v>0</v>
      </c>
      <c r="BQ81" s="4">
        <v>0</v>
      </c>
      <c r="BR81" s="4">
        <v>0</v>
      </c>
      <c r="BS81" s="4">
        <v>0</v>
      </c>
      <c r="BT81" s="3"/>
    </row>
    <row r="82" spans="1:72" ht="47.25" x14ac:dyDescent="0.25">
      <c r="A82" s="3"/>
      <c r="B82" s="1"/>
      <c r="C82" s="1" t="s">
        <v>113</v>
      </c>
      <c r="D82" s="1"/>
      <c r="E82" s="1" t="s">
        <v>115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 t="s">
        <v>47</v>
      </c>
      <c r="U82" s="1"/>
      <c r="V82" s="2"/>
      <c r="W82" s="2"/>
      <c r="X82" s="2"/>
      <c r="Y82" s="2"/>
      <c r="Z82" s="3" t="s">
        <v>46</v>
      </c>
      <c r="AA82" s="4">
        <v>150</v>
      </c>
      <c r="AB82" s="4">
        <v>0</v>
      </c>
      <c r="AC82" s="4">
        <v>0</v>
      </c>
      <c r="AD82" s="4">
        <v>150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5">
        <v>150</v>
      </c>
      <c r="AL82" s="5">
        <v>0</v>
      </c>
      <c r="AM82" s="5">
        <v>0</v>
      </c>
      <c r="AN82" s="5">
        <v>150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4">
        <v>0</v>
      </c>
      <c r="BQ82" s="4">
        <v>0</v>
      </c>
      <c r="BR82" s="4">
        <v>0</v>
      </c>
      <c r="BS82" s="4">
        <v>0</v>
      </c>
      <c r="BT82" s="3"/>
    </row>
    <row r="83" spans="1:72" ht="63" x14ac:dyDescent="0.25">
      <c r="A83" s="3"/>
      <c r="B83" s="1"/>
      <c r="C83" s="1" t="s">
        <v>113</v>
      </c>
      <c r="D83" s="1"/>
      <c r="E83" s="1" t="s">
        <v>117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  <c r="W83" s="2"/>
      <c r="X83" s="2"/>
      <c r="Y83" s="2"/>
      <c r="Z83" s="3" t="s">
        <v>116</v>
      </c>
      <c r="AA83" s="4">
        <v>358.35</v>
      </c>
      <c r="AB83" s="4">
        <v>0</v>
      </c>
      <c r="AC83" s="4">
        <v>0</v>
      </c>
      <c r="AD83" s="4">
        <v>358.35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5">
        <v>358.35</v>
      </c>
      <c r="AL83" s="5">
        <v>0</v>
      </c>
      <c r="AM83" s="5">
        <v>0</v>
      </c>
      <c r="AN83" s="5">
        <v>358.35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4">
        <v>0</v>
      </c>
      <c r="BQ83" s="4">
        <v>0</v>
      </c>
      <c r="BR83" s="4">
        <v>0</v>
      </c>
      <c r="BS83" s="4">
        <v>0</v>
      </c>
      <c r="BT83" s="3"/>
    </row>
    <row r="84" spans="1:72" ht="47.25" x14ac:dyDescent="0.25">
      <c r="A84" s="3"/>
      <c r="B84" s="1"/>
      <c r="C84" s="1" t="s">
        <v>113</v>
      </c>
      <c r="D84" s="1"/>
      <c r="E84" s="1" t="s">
        <v>117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 t="s">
        <v>47</v>
      </c>
      <c r="U84" s="1"/>
      <c r="V84" s="2"/>
      <c r="W84" s="2"/>
      <c r="X84" s="2"/>
      <c r="Y84" s="2"/>
      <c r="Z84" s="3" t="s">
        <v>46</v>
      </c>
      <c r="AA84" s="4">
        <v>358.35</v>
      </c>
      <c r="AB84" s="4">
        <v>0</v>
      </c>
      <c r="AC84" s="4">
        <v>0</v>
      </c>
      <c r="AD84" s="4">
        <v>358.35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5">
        <v>358.35</v>
      </c>
      <c r="AL84" s="5">
        <v>0</v>
      </c>
      <c r="AM84" s="5">
        <v>0</v>
      </c>
      <c r="AN84" s="5">
        <v>358.35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4">
        <v>0</v>
      </c>
      <c r="BQ84" s="4">
        <v>0</v>
      </c>
      <c r="BR84" s="4">
        <v>0</v>
      </c>
      <c r="BS84" s="4">
        <v>0</v>
      </c>
      <c r="BT84" s="3"/>
    </row>
    <row r="85" spans="1:72" ht="31.5" x14ac:dyDescent="0.25">
      <c r="A85" s="3"/>
      <c r="B85" s="1"/>
      <c r="C85" s="1" t="s">
        <v>118</v>
      </c>
      <c r="D85" s="1"/>
      <c r="E85" s="1" t="s">
        <v>120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  <c r="W85" s="2"/>
      <c r="X85" s="2"/>
      <c r="Y85" s="2"/>
      <c r="Z85" s="3" t="s">
        <v>119</v>
      </c>
      <c r="AA85" s="4">
        <v>400</v>
      </c>
      <c r="AB85" s="4">
        <v>0</v>
      </c>
      <c r="AC85" s="4">
        <v>0</v>
      </c>
      <c r="AD85" s="4">
        <v>400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5">
        <v>400</v>
      </c>
      <c r="AL85" s="5">
        <v>0</v>
      </c>
      <c r="AM85" s="5">
        <v>0</v>
      </c>
      <c r="AN85" s="5">
        <v>400</v>
      </c>
      <c r="AO85" s="5">
        <v>0</v>
      </c>
      <c r="AP85" s="5">
        <v>400</v>
      </c>
      <c r="AQ85" s="5">
        <v>0</v>
      </c>
      <c r="AR85" s="5">
        <v>0</v>
      </c>
      <c r="AS85" s="5">
        <v>400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400</v>
      </c>
      <c r="BA85" s="5">
        <v>0</v>
      </c>
      <c r="BB85" s="5">
        <v>0</v>
      </c>
      <c r="BC85" s="5">
        <v>400</v>
      </c>
      <c r="BD85" s="5">
        <v>0</v>
      </c>
      <c r="BE85" s="5">
        <v>400</v>
      </c>
      <c r="BF85" s="5">
        <v>0</v>
      </c>
      <c r="BG85" s="5">
        <v>0</v>
      </c>
      <c r="BH85" s="5">
        <v>400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400</v>
      </c>
      <c r="BP85" s="4">
        <v>0</v>
      </c>
      <c r="BQ85" s="4">
        <v>0</v>
      </c>
      <c r="BR85" s="4">
        <v>400</v>
      </c>
      <c r="BS85" s="4">
        <v>0</v>
      </c>
      <c r="BT85" s="3"/>
    </row>
    <row r="86" spans="1:72" ht="47.25" x14ac:dyDescent="0.25">
      <c r="A86" s="3"/>
      <c r="B86" s="1"/>
      <c r="C86" s="1" t="s">
        <v>118</v>
      </c>
      <c r="D86" s="1"/>
      <c r="E86" s="1" t="s">
        <v>120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 t="s">
        <v>47</v>
      </c>
      <c r="U86" s="1"/>
      <c r="V86" s="2"/>
      <c r="W86" s="2"/>
      <c r="X86" s="2"/>
      <c r="Y86" s="2"/>
      <c r="Z86" s="3" t="s">
        <v>46</v>
      </c>
      <c r="AA86" s="4">
        <v>400</v>
      </c>
      <c r="AB86" s="4">
        <v>0</v>
      </c>
      <c r="AC86" s="4">
        <v>0</v>
      </c>
      <c r="AD86" s="4">
        <v>400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5">
        <v>400</v>
      </c>
      <c r="AL86" s="5">
        <v>0</v>
      </c>
      <c r="AM86" s="5">
        <v>0</v>
      </c>
      <c r="AN86" s="5">
        <v>400</v>
      </c>
      <c r="AO86" s="5">
        <v>0</v>
      </c>
      <c r="AP86" s="5">
        <v>400</v>
      </c>
      <c r="AQ86" s="5">
        <v>0</v>
      </c>
      <c r="AR86" s="5">
        <v>0</v>
      </c>
      <c r="AS86" s="5">
        <v>400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400</v>
      </c>
      <c r="BA86" s="5">
        <v>0</v>
      </c>
      <c r="BB86" s="5">
        <v>0</v>
      </c>
      <c r="BC86" s="5">
        <v>400</v>
      </c>
      <c r="BD86" s="5">
        <v>0</v>
      </c>
      <c r="BE86" s="5">
        <v>400</v>
      </c>
      <c r="BF86" s="5">
        <v>0</v>
      </c>
      <c r="BG86" s="5">
        <v>0</v>
      </c>
      <c r="BH86" s="5">
        <v>400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400</v>
      </c>
      <c r="BP86" s="4">
        <v>0</v>
      </c>
      <c r="BQ86" s="4">
        <v>0</v>
      </c>
      <c r="BR86" s="4">
        <v>400</v>
      </c>
      <c r="BS86" s="4">
        <v>0</v>
      </c>
      <c r="BT86" s="3"/>
    </row>
    <row r="87" spans="1:72" ht="31.5" x14ac:dyDescent="0.25">
      <c r="A87" s="3"/>
      <c r="B87" s="1"/>
      <c r="C87" s="1" t="s">
        <v>121</v>
      </c>
      <c r="D87" s="1"/>
      <c r="E87" s="1" t="s">
        <v>120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  <c r="W87" s="2"/>
      <c r="X87" s="2"/>
      <c r="Y87" s="2"/>
      <c r="Z87" s="3" t="s">
        <v>119</v>
      </c>
      <c r="AA87" s="4">
        <v>706.72145</v>
      </c>
      <c r="AB87" s="4">
        <v>0</v>
      </c>
      <c r="AC87" s="4">
        <v>0</v>
      </c>
      <c r="AD87" s="4">
        <v>706.72145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5">
        <v>706.72145</v>
      </c>
      <c r="AL87" s="5">
        <v>0</v>
      </c>
      <c r="AM87" s="5">
        <v>0</v>
      </c>
      <c r="AN87" s="5">
        <v>706.72145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4">
        <v>0</v>
      </c>
      <c r="BQ87" s="4">
        <v>0</v>
      </c>
      <c r="BR87" s="4">
        <v>0</v>
      </c>
      <c r="BS87" s="4">
        <v>0</v>
      </c>
      <c r="BT87" s="3"/>
    </row>
    <row r="88" spans="1:72" ht="47.25" x14ac:dyDescent="0.25">
      <c r="A88" s="3"/>
      <c r="B88" s="1"/>
      <c r="C88" s="1" t="s">
        <v>121</v>
      </c>
      <c r="D88" s="1"/>
      <c r="E88" s="1" t="s">
        <v>120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 t="s">
        <v>47</v>
      </c>
      <c r="U88" s="1"/>
      <c r="V88" s="2"/>
      <c r="W88" s="2"/>
      <c r="X88" s="2"/>
      <c r="Y88" s="2"/>
      <c r="Z88" s="3" t="s">
        <v>46</v>
      </c>
      <c r="AA88" s="4">
        <v>706.72145</v>
      </c>
      <c r="AB88" s="4">
        <v>0</v>
      </c>
      <c r="AC88" s="4">
        <v>0</v>
      </c>
      <c r="AD88" s="4">
        <v>706.72145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5">
        <v>706.72145</v>
      </c>
      <c r="AL88" s="5">
        <v>0</v>
      </c>
      <c r="AM88" s="5">
        <v>0</v>
      </c>
      <c r="AN88" s="5">
        <v>706.72145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4">
        <v>0</v>
      </c>
      <c r="BQ88" s="4">
        <v>0</v>
      </c>
      <c r="BR88" s="4">
        <v>0</v>
      </c>
      <c r="BS88" s="4">
        <v>0</v>
      </c>
      <c r="BT88" s="3"/>
    </row>
    <row r="89" spans="1:72" ht="31.5" x14ac:dyDescent="0.25">
      <c r="A89" s="3"/>
      <c r="B89" s="1"/>
      <c r="C89" s="1" t="s">
        <v>121</v>
      </c>
      <c r="D89" s="1"/>
      <c r="E89" s="1" t="s">
        <v>123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2"/>
      <c r="X89" s="2"/>
      <c r="Y89" s="2"/>
      <c r="Z89" s="3" t="s">
        <v>122</v>
      </c>
      <c r="AA89" s="4">
        <v>8175</v>
      </c>
      <c r="AB89" s="4">
        <v>0</v>
      </c>
      <c r="AC89" s="4">
        <v>0</v>
      </c>
      <c r="AD89" s="4">
        <v>8175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5">
        <v>8175</v>
      </c>
      <c r="AL89" s="5">
        <v>0</v>
      </c>
      <c r="AM89" s="5">
        <v>0</v>
      </c>
      <c r="AN89" s="5">
        <v>8175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4">
        <v>0</v>
      </c>
      <c r="BQ89" s="4">
        <v>0</v>
      </c>
      <c r="BR89" s="4">
        <v>0</v>
      </c>
      <c r="BS89" s="4">
        <v>0</v>
      </c>
      <c r="BT89" s="3"/>
    </row>
    <row r="90" spans="1:72" ht="47.25" x14ac:dyDescent="0.25">
      <c r="A90" s="3"/>
      <c r="B90" s="1"/>
      <c r="C90" s="1" t="s">
        <v>121</v>
      </c>
      <c r="D90" s="1"/>
      <c r="E90" s="1" t="s">
        <v>123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 t="s">
        <v>125</v>
      </c>
      <c r="U90" s="1"/>
      <c r="V90" s="2"/>
      <c r="W90" s="2"/>
      <c r="X90" s="2"/>
      <c r="Y90" s="2"/>
      <c r="Z90" s="3" t="s">
        <v>124</v>
      </c>
      <c r="AA90" s="4">
        <v>8175</v>
      </c>
      <c r="AB90" s="4">
        <v>0</v>
      </c>
      <c r="AC90" s="4">
        <v>0</v>
      </c>
      <c r="AD90" s="4">
        <v>8175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5">
        <v>8175</v>
      </c>
      <c r="AL90" s="5">
        <v>0</v>
      </c>
      <c r="AM90" s="5">
        <v>0</v>
      </c>
      <c r="AN90" s="5">
        <v>8175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4">
        <v>0</v>
      </c>
      <c r="BQ90" s="4">
        <v>0</v>
      </c>
      <c r="BR90" s="4">
        <v>0</v>
      </c>
      <c r="BS90" s="4">
        <v>0</v>
      </c>
      <c r="BT90" s="3"/>
    </row>
    <row r="91" spans="1:72" ht="63" x14ac:dyDescent="0.25">
      <c r="A91" s="3"/>
      <c r="B91" s="1"/>
      <c r="C91" s="1" t="s">
        <v>121</v>
      </c>
      <c r="D91" s="1"/>
      <c r="E91" s="1" t="s">
        <v>127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2"/>
      <c r="X91" s="2"/>
      <c r="Y91" s="2"/>
      <c r="Z91" s="3" t="s">
        <v>126</v>
      </c>
      <c r="AA91" s="4">
        <v>1451.116</v>
      </c>
      <c r="AB91" s="4">
        <v>0</v>
      </c>
      <c r="AC91" s="4">
        <v>0</v>
      </c>
      <c r="AD91" s="4">
        <v>1451.116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5">
        <v>1451.116</v>
      </c>
      <c r="AL91" s="5">
        <v>0</v>
      </c>
      <c r="AM91" s="5">
        <v>0</v>
      </c>
      <c r="AN91" s="5">
        <v>1451.116</v>
      </c>
      <c r="AO91" s="5">
        <v>0</v>
      </c>
      <c r="AP91" s="5">
        <v>1800</v>
      </c>
      <c r="AQ91" s="5">
        <v>0</v>
      </c>
      <c r="AR91" s="5">
        <v>0</v>
      </c>
      <c r="AS91" s="5">
        <v>1800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1800</v>
      </c>
      <c r="BA91" s="5">
        <v>0</v>
      </c>
      <c r="BB91" s="5">
        <v>0</v>
      </c>
      <c r="BC91" s="5">
        <v>1800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4">
        <v>0</v>
      </c>
      <c r="BQ91" s="4">
        <v>0</v>
      </c>
      <c r="BR91" s="4">
        <v>0</v>
      </c>
      <c r="BS91" s="4">
        <v>0</v>
      </c>
      <c r="BT91" s="3"/>
    </row>
    <row r="92" spans="1:72" ht="47.25" x14ac:dyDescent="0.25">
      <c r="A92" s="3"/>
      <c r="B92" s="1"/>
      <c r="C92" s="1" t="s">
        <v>121</v>
      </c>
      <c r="D92" s="1"/>
      <c r="E92" s="1" t="s">
        <v>127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 t="s">
        <v>125</v>
      </c>
      <c r="U92" s="1"/>
      <c r="V92" s="2"/>
      <c r="W92" s="2"/>
      <c r="X92" s="2"/>
      <c r="Y92" s="2"/>
      <c r="Z92" s="3" t="s">
        <v>124</v>
      </c>
      <c r="AA92" s="4">
        <v>1451.116</v>
      </c>
      <c r="AB92" s="4">
        <v>0</v>
      </c>
      <c r="AC92" s="4">
        <v>0</v>
      </c>
      <c r="AD92" s="4">
        <v>1451.116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5">
        <v>1451.116</v>
      </c>
      <c r="AL92" s="5">
        <v>0</v>
      </c>
      <c r="AM92" s="5">
        <v>0</v>
      </c>
      <c r="AN92" s="5">
        <v>1451.116</v>
      </c>
      <c r="AO92" s="5">
        <v>0</v>
      </c>
      <c r="AP92" s="5">
        <v>1800</v>
      </c>
      <c r="AQ92" s="5">
        <v>0</v>
      </c>
      <c r="AR92" s="5">
        <v>0</v>
      </c>
      <c r="AS92" s="5">
        <v>1800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1800</v>
      </c>
      <c r="BA92" s="5">
        <v>0</v>
      </c>
      <c r="BB92" s="5">
        <v>0</v>
      </c>
      <c r="BC92" s="5">
        <v>1800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4">
        <v>0</v>
      </c>
      <c r="BQ92" s="4">
        <v>0</v>
      </c>
      <c r="BR92" s="4">
        <v>0</v>
      </c>
      <c r="BS92" s="4">
        <v>0</v>
      </c>
      <c r="BT92" s="3"/>
    </row>
    <row r="93" spans="1:72" ht="47.25" x14ac:dyDescent="0.25">
      <c r="A93" s="3"/>
      <c r="B93" s="1"/>
      <c r="C93" s="1" t="s">
        <v>121</v>
      </c>
      <c r="D93" s="1"/>
      <c r="E93" s="1" t="s">
        <v>129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  <c r="W93" s="2"/>
      <c r="X93" s="2"/>
      <c r="Y93" s="2"/>
      <c r="Z93" s="3" t="s">
        <v>128</v>
      </c>
      <c r="AA93" s="4">
        <v>50</v>
      </c>
      <c r="AB93" s="4">
        <v>0</v>
      </c>
      <c r="AC93" s="4">
        <v>0</v>
      </c>
      <c r="AD93" s="4">
        <v>50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5">
        <v>50</v>
      </c>
      <c r="AL93" s="5">
        <v>0</v>
      </c>
      <c r="AM93" s="5">
        <v>0</v>
      </c>
      <c r="AN93" s="5">
        <v>50</v>
      </c>
      <c r="AO93" s="5">
        <v>0</v>
      </c>
      <c r="AP93" s="5">
        <v>50</v>
      </c>
      <c r="AQ93" s="5">
        <v>0</v>
      </c>
      <c r="AR93" s="5">
        <v>0</v>
      </c>
      <c r="AS93" s="5">
        <v>50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50</v>
      </c>
      <c r="BA93" s="5">
        <v>0</v>
      </c>
      <c r="BB93" s="5">
        <v>0</v>
      </c>
      <c r="BC93" s="5">
        <v>50</v>
      </c>
      <c r="BD93" s="5">
        <v>0</v>
      </c>
      <c r="BE93" s="5">
        <v>50</v>
      </c>
      <c r="BF93" s="5">
        <v>0</v>
      </c>
      <c r="BG93" s="5">
        <v>0</v>
      </c>
      <c r="BH93" s="5">
        <v>50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50</v>
      </c>
      <c r="BP93" s="4">
        <v>0</v>
      </c>
      <c r="BQ93" s="4">
        <v>0</v>
      </c>
      <c r="BR93" s="4">
        <v>50</v>
      </c>
      <c r="BS93" s="4">
        <v>0</v>
      </c>
      <c r="BT93" s="3"/>
    </row>
    <row r="94" spans="1:72" ht="15.75" x14ac:dyDescent="0.25">
      <c r="A94" s="3"/>
      <c r="B94" s="1"/>
      <c r="C94" s="1" t="s">
        <v>121</v>
      </c>
      <c r="D94" s="1"/>
      <c r="E94" s="1" t="s">
        <v>129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 t="s">
        <v>77</v>
      </c>
      <c r="U94" s="1"/>
      <c r="V94" s="2"/>
      <c r="W94" s="2"/>
      <c r="X94" s="2"/>
      <c r="Y94" s="2"/>
      <c r="Z94" s="3" t="s">
        <v>76</v>
      </c>
      <c r="AA94" s="4">
        <v>50</v>
      </c>
      <c r="AB94" s="4">
        <v>0</v>
      </c>
      <c r="AC94" s="4">
        <v>0</v>
      </c>
      <c r="AD94" s="4">
        <v>50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5">
        <v>50</v>
      </c>
      <c r="AL94" s="5">
        <v>0</v>
      </c>
      <c r="AM94" s="5">
        <v>0</v>
      </c>
      <c r="AN94" s="5">
        <v>50</v>
      </c>
      <c r="AO94" s="5">
        <v>0</v>
      </c>
      <c r="AP94" s="5">
        <v>50</v>
      </c>
      <c r="AQ94" s="5">
        <v>0</v>
      </c>
      <c r="AR94" s="5">
        <v>0</v>
      </c>
      <c r="AS94" s="5">
        <v>50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50</v>
      </c>
      <c r="BA94" s="5">
        <v>0</v>
      </c>
      <c r="BB94" s="5">
        <v>0</v>
      </c>
      <c r="BC94" s="5">
        <v>50</v>
      </c>
      <c r="BD94" s="5">
        <v>0</v>
      </c>
      <c r="BE94" s="5">
        <v>50</v>
      </c>
      <c r="BF94" s="5">
        <v>0</v>
      </c>
      <c r="BG94" s="5">
        <v>0</v>
      </c>
      <c r="BH94" s="5">
        <v>50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50</v>
      </c>
      <c r="BP94" s="4">
        <v>0</v>
      </c>
      <c r="BQ94" s="4">
        <v>0</v>
      </c>
      <c r="BR94" s="4">
        <v>50</v>
      </c>
      <c r="BS94" s="4">
        <v>0</v>
      </c>
      <c r="BT94" s="3"/>
    </row>
    <row r="95" spans="1:72" ht="78.75" x14ac:dyDescent="0.25">
      <c r="A95" s="3"/>
      <c r="B95" s="1"/>
      <c r="C95" s="1" t="s">
        <v>121</v>
      </c>
      <c r="D95" s="1"/>
      <c r="E95" s="1" t="s">
        <v>131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  <c r="W95" s="2"/>
      <c r="X95" s="2"/>
      <c r="Y95" s="2"/>
      <c r="Z95" s="3" t="s">
        <v>130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5099.55386</v>
      </c>
      <c r="AG95" s="4">
        <v>0</v>
      </c>
      <c r="AH95" s="4">
        <v>3824.6653900000001</v>
      </c>
      <c r="AI95" s="4">
        <v>1274.8884700000001</v>
      </c>
      <c r="AJ95" s="4">
        <v>0</v>
      </c>
      <c r="AK95" s="5">
        <f>5099.55386+3300.44614</f>
        <v>8400</v>
      </c>
      <c r="AL95" s="5">
        <v>0</v>
      </c>
      <c r="AM95" s="5">
        <v>3824.6653900000001</v>
      </c>
      <c r="AN95" s="5">
        <v>1274.8884700000001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4">
        <v>0</v>
      </c>
      <c r="BQ95" s="4">
        <v>0</v>
      </c>
      <c r="BR95" s="4">
        <v>0</v>
      </c>
      <c r="BS95" s="4">
        <v>0</v>
      </c>
      <c r="BT95" s="3"/>
    </row>
    <row r="96" spans="1:72" ht="47.25" x14ac:dyDescent="0.25">
      <c r="A96" s="3"/>
      <c r="B96" s="1"/>
      <c r="C96" s="1" t="s">
        <v>121</v>
      </c>
      <c r="D96" s="1"/>
      <c r="E96" s="1" t="s">
        <v>131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 t="s">
        <v>47</v>
      </c>
      <c r="U96" s="1"/>
      <c r="V96" s="2"/>
      <c r="W96" s="2"/>
      <c r="X96" s="2"/>
      <c r="Y96" s="2"/>
      <c r="Z96" s="3" t="s">
        <v>46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5099.55386</v>
      </c>
      <c r="AG96" s="4">
        <v>0</v>
      </c>
      <c r="AH96" s="4">
        <v>3824.6653900000001</v>
      </c>
      <c r="AI96" s="4">
        <v>1274.8884700000001</v>
      </c>
      <c r="AJ96" s="4">
        <v>0</v>
      </c>
      <c r="AK96" s="5">
        <f>5099.55386+3300.44614</f>
        <v>8400</v>
      </c>
      <c r="AL96" s="5">
        <v>0</v>
      </c>
      <c r="AM96" s="5">
        <v>3824.6653900000001</v>
      </c>
      <c r="AN96" s="5">
        <v>1274.8884700000001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4">
        <v>0</v>
      </c>
      <c r="BQ96" s="4">
        <v>0</v>
      </c>
      <c r="BR96" s="4">
        <v>0</v>
      </c>
      <c r="BS96" s="4">
        <v>0</v>
      </c>
      <c r="BT96" s="3"/>
    </row>
    <row r="97" spans="1:72" ht="47.25" x14ac:dyDescent="0.25">
      <c r="A97" s="3"/>
      <c r="B97" s="1"/>
      <c r="C97" s="1" t="s">
        <v>121</v>
      </c>
      <c r="D97" s="1"/>
      <c r="E97" s="1" t="s">
        <v>133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  <c r="W97" s="2"/>
      <c r="X97" s="2"/>
      <c r="Y97" s="2"/>
      <c r="Z97" s="3" t="s">
        <v>132</v>
      </c>
      <c r="AA97" s="4">
        <v>43344.208429999999</v>
      </c>
      <c r="AB97" s="4">
        <v>41134.699999999997</v>
      </c>
      <c r="AC97" s="4">
        <v>2164.9842100000001</v>
      </c>
      <c r="AD97" s="4">
        <v>44.52422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5">
        <v>43344.208429999999</v>
      </c>
      <c r="AL97" s="5">
        <v>41134.699999999997</v>
      </c>
      <c r="AM97" s="5">
        <v>2164.9842100000001</v>
      </c>
      <c r="AN97" s="5">
        <v>44.52422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4">
        <v>0</v>
      </c>
      <c r="BQ97" s="4">
        <v>0</v>
      </c>
      <c r="BR97" s="4">
        <v>0</v>
      </c>
      <c r="BS97" s="4">
        <v>0</v>
      </c>
      <c r="BT97" s="3"/>
    </row>
    <row r="98" spans="1:72" ht="47.25" x14ac:dyDescent="0.25">
      <c r="A98" s="3"/>
      <c r="B98" s="1"/>
      <c r="C98" s="1" t="s">
        <v>121</v>
      </c>
      <c r="D98" s="1"/>
      <c r="E98" s="1" t="s">
        <v>133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 t="s">
        <v>125</v>
      </c>
      <c r="U98" s="1"/>
      <c r="V98" s="2"/>
      <c r="W98" s="2"/>
      <c r="X98" s="2"/>
      <c r="Y98" s="2"/>
      <c r="Z98" s="3" t="s">
        <v>124</v>
      </c>
      <c r="AA98" s="4">
        <v>43344.208429999999</v>
      </c>
      <c r="AB98" s="4">
        <v>41134.699999999997</v>
      </c>
      <c r="AC98" s="4">
        <v>2164.9842100000001</v>
      </c>
      <c r="AD98" s="4">
        <v>44.52422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5">
        <v>43344.208429999999</v>
      </c>
      <c r="AL98" s="5">
        <v>41134.699999999997</v>
      </c>
      <c r="AM98" s="5">
        <v>2164.9842100000001</v>
      </c>
      <c r="AN98" s="5">
        <v>44.52422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4">
        <v>0</v>
      </c>
      <c r="BQ98" s="4">
        <v>0</v>
      </c>
      <c r="BR98" s="4">
        <v>0</v>
      </c>
      <c r="BS98" s="4">
        <v>0</v>
      </c>
      <c r="BT98" s="3"/>
    </row>
    <row r="99" spans="1:72" ht="31.5" x14ac:dyDescent="0.25">
      <c r="A99" s="3"/>
      <c r="B99" s="1"/>
      <c r="C99" s="1" t="s">
        <v>121</v>
      </c>
      <c r="D99" s="1"/>
      <c r="E99" s="1" t="s">
        <v>134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  <c r="W99" s="2"/>
      <c r="X99" s="2"/>
      <c r="Y99" s="2"/>
      <c r="Z99" s="3" t="s">
        <v>205</v>
      </c>
      <c r="AA99" s="4">
        <v>1446.77934</v>
      </c>
      <c r="AB99" s="4">
        <v>0</v>
      </c>
      <c r="AC99" s="4">
        <v>1302.1014</v>
      </c>
      <c r="AD99" s="4">
        <v>144.67794000000001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5">
        <v>1446.77934</v>
      </c>
      <c r="AL99" s="5">
        <v>0</v>
      </c>
      <c r="AM99" s="5">
        <v>1302.1014</v>
      </c>
      <c r="AN99" s="5">
        <v>144.67794000000001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4">
        <v>0</v>
      </c>
      <c r="BQ99" s="4">
        <v>0</v>
      </c>
      <c r="BR99" s="4">
        <v>0</v>
      </c>
      <c r="BS99" s="4">
        <v>0</v>
      </c>
      <c r="BT99" s="3"/>
    </row>
    <row r="100" spans="1:72" ht="47.25" x14ac:dyDescent="0.25">
      <c r="A100" s="3"/>
      <c r="B100" s="1"/>
      <c r="C100" s="1" t="s">
        <v>121</v>
      </c>
      <c r="D100" s="1"/>
      <c r="E100" s="1" t="s">
        <v>134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 t="s">
        <v>47</v>
      </c>
      <c r="U100" s="1"/>
      <c r="V100" s="2"/>
      <c r="W100" s="2"/>
      <c r="X100" s="2"/>
      <c r="Y100" s="2"/>
      <c r="Z100" s="3" t="s">
        <v>46</v>
      </c>
      <c r="AA100" s="4">
        <v>1446.77934</v>
      </c>
      <c r="AB100" s="4">
        <v>0</v>
      </c>
      <c r="AC100" s="4">
        <v>1302.1014</v>
      </c>
      <c r="AD100" s="4">
        <v>144.67794000000001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5">
        <v>1446.77934</v>
      </c>
      <c r="AL100" s="5">
        <v>0</v>
      </c>
      <c r="AM100" s="5">
        <v>1302.1014</v>
      </c>
      <c r="AN100" s="5">
        <v>144.67794000000001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4">
        <v>0</v>
      </c>
      <c r="BQ100" s="4">
        <v>0</v>
      </c>
      <c r="BR100" s="4">
        <v>0</v>
      </c>
      <c r="BS100" s="4">
        <v>0</v>
      </c>
      <c r="BT100" s="3"/>
    </row>
    <row r="101" spans="1:72" ht="15.75" x14ac:dyDescent="0.25">
      <c r="A101" s="3"/>
      <c r="B101" s="1"/>
      <c r="C101" s="1" t="s">
        <v>135</v>
      </c>
      <c r="D101" s="1"/>
      <c r="E101" s="1" t="s">
        <v>137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  <c r="W101" s="2"/>
      <c r="X101" s="2"/>
      <c r="Y101" s="2"/>
      <c r="Z101" s="3" t="s">
        <v>136</v>
      </c>
      <c r="AA101" s="4">
        <v>1274.1017899999999</v>
      </c>
      <c r="AB101" s="4">
        <v>847.27769000000001</v>
      </c>
      <c r="AC101" s="4">
        <v>44.593559999999997</v>
      </c>
      <c r="AD101" s="4">
        <v>382.23054000000002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5">
        <v>1274.1017899999999</v>
      </c>
      <c r="AL101" s="5">
        <v>847.27769000000001</v>
      </c>
      <c r="AM101" s="5">
        <v>44.593559999999997</v>
      </c>
      <c r="AN101" s="5">
        <v>382.23054000000002</v>
      </c>
      <c r="AO101" s="5">
        <v>0</v>
      </c>
      <c r="AP101" s="5">
        <v>9877.5327699999998</v>
      </c>
      <c r="AQ101" s="5">
        <v>6568.5592900000001</v>
      </c>
      <c r="AR101" s="5">
        <v>345.71364999999997</v>
      </c>
      <c r="AS101" s="5">
        <v>2963.25983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9877.5327699999998</v>
      </c>
      <c r="BA101" s="5">
        <v>6568.5592900000001</v>
      </c>
      <c r="BB101" s="5">
        <v>345.71364999999997</v>
      </c>
      <c r="BC101" s="5">
        <v>2963.25983</v>
      </c>
      <c r="BD101" s="5">
        <v>0</v>
      </c>
      <c r="BE101" s="5">
        <v>13956.37</v>
      </c>
      <c r="BF101" s="5">
        <v>9280.9860499999995</v>
      </c>
      <c r="BG101" s="5">
        <v>488.47295000000003</v>
      </c>
      <c r="BH101" s="5">
        <v>4186.9110000000001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13956.37</v>
      </c>
      <c r="BP101" s="4">
        <v>9280.9860499999995</v>
      </c>
      <c r="BQ101" s="4">
        <v>488.47295000000003</v>
      </c>
      <c r="BR101" s="4">
        <v>4186.9110000000001</v>
      </c>
      <c r="BS101" s="4">
        <v>0</v>
      </c>
      <c r="BT101" s="3"/>
    </row>
    <row r="102" spans="1:72" ht="47.25" x14ac:dyDescent="0.25">
      <c r="A102" s="3"/>
      <c r="B102" s="1"/>
      <c r="C102" s="1" t="s">
        <v>135</v>
      </c>
      <c r="D102" s="1"/>
      <c r="E102" s="1" t="s">
        <v>137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 t="s">
        <v>47</v>
      </c>
      <c r="U102" s="1"/>
      <c r="V102" s="2"/>
      <c r="W102" s="2"/>
      <c r="X102" s="2"/>
      <c r="Y102" s="2"/>
      <c r="Z102" s="3" t="s">
        <v>46</v>
      </c>
      <c r="AA102" s="4">
        <v>1274.1017899999999</v>
      </c>
      <c r="AB102" s="4">
        <v>847.27769000000001</v>
      </c>
      <c r="AC102" s="4">
        <v>44.593559999999997</v>
      </c>
      <c r="AD102" s="4">
        <v>382.23054000000002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5">
        <v>1274.1017899999999</v>
      </c>
      <c r="AL102" s="5">
        <v>847.27769000000001</v>
      </c>
      <c r="AM102" s="5">
        <v>44.593559999999997</v>
      </c>
      <c r="AN102" s="5">
        <v>382.23054000000002</v>
      </c>
      <c r="AO102" s="5">
        <v>0</v>
      </c>
      <c r="AP102" s="5">
        <v>9877.5327699999998</v>
      </c>
      <c r="AQ102" s="5">
        <v>6568.5592900000001</v>
      </c>
      <c r="AR102" s="5">
        <v>345.71364999999997</v>
      </c>
      <c r="AS102" s="5">
        <v>2963.25983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9877.5327699999998</v>
      </c>
      <c r="BA102" s="5">
        <v>6568.5592900000001</v>
      </c>
      <c r="BB102" s="5">
        <v>345.71364999999997</v>
      </c>
      <c r="BC102" s="5">
        <v>2963.25983</v>
      </c>
      <c r="BD102" s="5">
        <v>0</v>
      </c>
      <c r="BE102" s="5">
        <v>13956.37</v>
      </c>
      <c r="BF102" s="5">
        <v>9280.9860499999995</v>
      </c>
      <c r="BG102" s="5">
        <v>488.47295000000003</v>
      </c>
      <c r="BH102" s="5">
        <v>4186.9110000000001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13956.37</v>
      </c>
      <c r="BP102" s="4">
        <v>9280.9860499999995</v>
      </c>
      <c r="BQ102" s="4">
        <v>488.47295000000003</v>
      </c>
      <c r="BR102" s="4">
        <v>4186.9110000000001</v>
      </c>
      <c r="BS102" s="4">
        <v>0</v>
      </c>
      <c r="BT102" s="3"/>
    </row>
    <row r="103" spans="1:72" ht="31.5" x14ac:dyDescent="0.25">
      <c r="A103" s="3"/>
      <c r="B103" s="1"/>
      <c r="C103" s="1" t="s">
        <v>138</v>
      </c>
      <c r="D103" s="1"/>
      <c r="E103" s="1" t="s">
        <v>139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  <c r="W103" s="2"/>
      <c r="X103" s="2"/>
      <c r="Y103" s="2"/>
      <c r="Z103" s="3" t="s">
        <v>119</v>
      </c>
      <c r="AA103" s="4">
        <v>2000</v>
      </c>
      <c r="AB103" s="4">
        <v>0</v>
      </c>
      <c r="AC103" s="4">
        <v>0</v>
      </c>
      <c r="AD103" s="4">
        <v>2000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5">
        <v>2000</v>
      </c>
      <c r="AL103" s="5">
        <v>0</v>
      </c>
      <c r="AM103" s="5">
        <v>0</v>
      </c>
      <c r="AN103" s="5">
        <v>2000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4">
        <v>0</v>
      </c>
      <c r="BQ103" s="4">
        <v>0</v>
      </c>
      <c r="BR103" s="4">
        <v>0</v>
      </c>
      <c r="BS103" s="4">
        <v>0</v>
      </c>
      <c r="BT103" s="3"/>
    </row>
    <row r="104" spans="1:72" ht="47.25" x14ac:dyDescent="0.25">
      <c r="A104" s="3"/>
      <c r="B104" s="1"/>
      <c r="C104" s="1" t="s">
        <v>138</v>
      </c>
      <c r="D104" s="1"/>
      <c r="E104" s="1" t="s">
        <v>139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 t="s">
        <v>125</v>
      </c>
      <c r="U104" s="1"/>
      <c r="V104" s="2"/>
      <c r="W104" s="2"/>
      <c r="X104" s="2"/>
      <c r="Y104" s="2"/>
      <c r="Z104" s="3" t="s">
        <v>124</v>
      </c>
      <c r="AA104" s="4">
        <v>2000</v>
      </c>
      <c r="AB104" s="4">
        <v>0</v>
      </c>
      <c r="AC104" s="4">
        <v>0</v>
      </c>
      <c r="AD104" s="4">
        <v>2000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5">
        <v>2000</v>
      </c>
      <c r="AL104" s="5">
        <v>0</v>
      </c>
      <c r="AM104" s="5">
        <v>0</v>
      </c>
      <c r="AN104" s="5">
        <v>2000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4">
        <v>0</v>
      </c>
      <c r="BQ104" s="4">
        <v>0</v>
      </c>
      <c r="BR104" s="4">
        <v>0</v>
      </c>
      <c r="BS104" s="4">
        <v>0</v>
      </c>
      <c r="BT104" s="3"/>
    </row>
    <row r="105" spans="1:72" ht="31.5" x14ac:dyDescent="0.25">
      <c r="A105" s="3"/>
      <c r="B105" s="1"/>
      <c r="C105" s="1" t="s">
        <v>138</v>
      </c>
      <c r="D105" s="1"/>
      <c r="E105" s="1" t="s">
        <v>141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  <c r="W105" s="2"/>
      <c r="X105" s="2"/>
      <c r="Y105" s="2"/>
      <c r="Z105" s="3" t="s">
        <v>140</v>
      </c>
      <c r="AA105" s="4">
        <v>2000</v>
      </c>
      <c r="AB105" s="4">
        <v>0</v>
      </c>
      <c r="AC105" s="4">
        <v>0</v>
      </c>
      <c r="AD105" s="4">
        <v>2000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5">
        <f>2000-859.70415</f>
        <v>1140.29585</v>
      </c>
      <c r="AL105" s="5">
        <v>0</v>
      </c>
      <c r="AM105" s="5">
        <v>0</v>
      </c>
      <c r="AN105" s="5">
        <v>2000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4">
        <v>0</v>
      </c>
      <c r="BQ105" s="4">
        <v>0</v>
      </c>
      <c r="BR105" s="4">
        <v>0</v>
      </c>
      <c r="BS105" s="4">
        <v>0</v>
      </c>
      <c r="BT105" s="3"/>
    </row>
    <row r="106" spans="1:72" ht="47.25" x14ac:dyDescent="0.25">
      <c r="A106" s="3"/>
      <c r="B106" s="1"/>
      <c r="C106" s="1" t="s">
        <v>138</v>
      </c>
      <c r="D106" s="1"/>
      <c r="E106" s="1" t="s">
        <v>141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 t="s">
        <v>47</v>
      </c>
      <c r="U106" s="1"/>
      <c r="V106" s="2"/>
      <c r="W106" s="2"/>
      <c r="X106" s="2"/>
      <c r="Y106" s="2"/>
      <c r="Z106" s="3" t="s">
        <v>46</v>
      </c>
      <c r="AA106" s="4">
        <v>2000</v>
      </c>
      <c r="AB106" s="4">
        <v>0</v>
      </c>
      <c r="AC106" s="4">
        <v>0</v>
      </c>
      <c r="AD106" s="4">
        <v>2000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5">
        <f>2000-859.70415</f>
        <v>1140.29585</v>
      </c>
      <c r="AL106" s="5">
        <v>0</v>
      </c>
      <c r="AM106" s="5">
        <v>0</v>
      </c>
      <c r="AN106" s="5">
        <v>2000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4">
        <v>0</v>
      </c>
      <c r="BQ106" s="4">
        <v>0</v>
      </c>
      <c r="BR106" s="4">
        <v>0</v>
      </c>
      <c r="BS106" s="4">
        <v>0</v>
      </c>
      <c r="BT106" s="3"/>
    </row>
    <row r="107" spans="1:72" ht="63" x14ac:dyDescent="0.25">
      <c r="A107" s="3"/>
      <c r="B107" s="1"/>
      <c r="C107" s="1" t="s">
        <v>138</v>
      </c>
      <c r="D107" s="1"/>
      <c r="E107" s="1" t="s">
        <v>143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  <c r="W107" s="2"/>
      <c r="X107" s="2"/>
      <c r="Y107" s="2"/>
      <c r="Z107" s="3" t="s">
        <v>142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3600</v>
      </c>
      <c r="AQ107" s="5">
        <v>0</v>
      </c>
      <c r="AR107" s="5">
        <v>0</v>
      </c>
      <c r="AS107" s="5">
        <v>3600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3600</v>
      </c>
      <c r="BA107" s="5">
        <v>0</v>
      </c>
      <c r="BB107" s="5">
        <v>0</v>
      </c>
      <c r="BC107" s="5">
        <v>3600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4">
        <v>0</v>
      </c>
      <c r="BQ107" s="4">
        <v>0</v>
      </c>
      <c r="BR107" s="4">
        <v>0</v>
      </c>
      <c r="BS107" s="4">
        <v>0</v>
      </c>
      <c r="BT107" s="3"/>
    </row>
    <row r="108" spans="1:72" ht="47.25" x14ac:dyDescent="0.25">
      <c r="A108" s="3"/>
      <c r="B108" s="1"/>
      <c r="C108" s="1" t="s">
        <v>138</v>
      </c>
      <c r="D108" s="1"/>
      <c r="E108" s="1" t="s">
        <v>143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 t="s">
        <v>47</v>
      </c>
      <c r="U108" s="1"/>
      <c r="V108" s="2"/>
      <c r="W108" s="2"/>
      <c r="X108" s="2"/>
      <c r="Y108" s="2"/>
      <c r="Z108" s="3" t="s">
        <v>46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3600</v>
      </c>
      <c r="AQ108" s="5">
        <v>0</v>
      </c>
      <c r="AR108" s="5">
        <v>0</v>
      </c>
      <c r="AS108" s="5">
        <v>3600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3600</v>
      </c>
      <c r="BA108" s="5">
        <v>0</v>
      </c>
      <c r="BB108" s="5">
        <v>0</v>
      </c>
      <c r="BC108" s="5">
        <v>3600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4">
        <v>0</v>
      </c>
      <c r="BQ108" s="4">
        <v>0</v>
      </c>
      <c r="BR108" s="4">
        <v>0</v>
      </c>
      <c r="BS108" s="4">
        <v>0</v>
      </c>
      <c r="BT108" s="3"/>
    </row>
    <row r="109" spans="1:72" ht="63" x14ac:dyDescent="0.25">
      <c r="A109" s="3"/>
      <c r="B109" s="1"/>
      <c r="C109" s="1" t="s">
        <v>144</v>
      </c>
      <c r="D109" s="1"/>
      <c r="E109" s="1" t="s">
        <v>146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  <c r="W109" s="2"/>
      <c r="X109" s="2"/>
      <c r="Y109" s="2"/>
      <c r="Z109" s="3" t="s">
        <v>145</v>
      </c>
      <c r="AA109" s="4">
        <v>5121.7879999999996</v>
      </c>
      <c r="AB109" s="4">
        <v>0</v>
      </c>
      <c r="AC109" s="4">
        <v>0</v>
      </c>
      <c r="AD109" s="4">
        <v>5121.7879999999996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5">
        <v>5121.7879999999996</v>
      </c>
      <c r="AL109" s="5">
        <v>0</v>
      </c>
      <c r="AM109" s="5">
        <v>0</v>
      </c>
      <c r="AN109" s="5">
        <v>5121.7879999999996</v>
      </c>
      <c r="AO109" s="5">
        <v>0</v>
      </c>
      <c r="AP109" s="5">
        <v>5328.4539999999997</v>
      </c>
      <c r="AQ109" s="5">
        <v>0</v>
      </c>
      <c r="AR109" s="5">
        <v>0</v>
      </c>
      <c r="AS109" s="5">
        <v>5328.4539999999997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5328.4539999999997</v>
      </c>
      <c r="BA109" s="5">
        <v>0</v>
      </c>
      <c r="BB109" s="5">
        <v>0</v>
      </c>
      <c r="BC109" s="5">
        <v>5328.4539999999997</v>
      </c>
      <c r="BD109" s="5">
        <v>0</v>
      </c>
      <c r="BE109" s="5">
        <v>5328.4539999999997</v>
      </c>
      <c r="BF109" s="5">
        <v>0</v>
      </c>
      <c r="BG109" s="5">
        <v>0</v>
      </c>
      <c r="BH109" s="5">
        <v>5328.4539999999997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5328.4539999999997</v>
      </c>
      <c r="BP109" s="4">
        <v>0</v>
      </c>
      <c r="BQ109" s="4">
        <v>0</v>
      </c>
      <c r="BR109" s="4">
        <v>5328.4539999999997</v>
      </c>
      <c r="BS109" s="4">
        <v>0</v>
      </c>
      <c r="BT109" s="3"/>
    </row>
    <row r="110" spans="1:72" ht="31.5" x14ac:dyDescent="0.25">
      <c r="A110" s="3"/>
      <c r="B110" s="1"/>
      <c r="C110" s="1" t="s">
        <v>144</v>
      </c>
      <c r="D110" s="1"/>
      <c r="E110" s="1" t="s">
        <v>146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 t="s">
        <v>110</v>
      </c>
      <c r="U110" s="1"/>
      <c r="V110" s="2"/>
      <c r="W110" s="2"/>
      <c r="X110" s="2"/>
      <c r="Y110" s="2"/>
      <c r="Z110" s="3" t="s">
        <v>109</v>
      </c>
      <c r="AA110" s="4">
        <v>5121.7879999999996</v>
      </c>
      <c r="AB110" s="4">
        <v>0</v>
      </c>
      <c r="AC110" s="4">
        <v>0</v>
      </c>
      <c r="AD110" s="4">
        <v>5121.7879999999996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5">
        <v>5121.7879999999996</v>
      </c>
      <c r="AL110" s="5">
        <v>0</v>
      </c>
      <c r="AM110" s="5">
        <v>0</v>
      </c>
      <c r="AN110" s="5">
        <v>5121.7879999999996</v>
      </c>
      <c r="AO110" s="5">
        <v>0</v>
      </c>
      <c r="AP110" s="5">
        <v>5328.4539999999997</v>
      </c>
      <c r="AQ110" s="5">
        <v>0</v>
      </c>
      <c r="AR110" s="5">
        <v>0</v>
      </c>
      <c r="AS110" s="5">
        <v>5328.4539999999997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5328.4539999999997</v>
      </c>
      <c r="BA110" s="5">
        <v>0</v>
      </c>
      <c r="BB110" s="5">
        <v>0</v>
      </c>
      <c r="BC110" s="5">
        <v>5328.4539999999997</v>
      </c>
      <c r="BD110" s="5">
        <v>0</v>
      </c>
      <c r="BE110" s="5">
        <v>5328.4539999999997</v>
      </c>
      <c r="BF110" s="5">
        <v>0</v>
      </c>
      <c r="BG110" s="5">
        <v>0</v>
      </c>
      <c r="BH110" s="5">
        <v>5328.4539999999997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5328.4539999999997</v>
      </c>
      <c r="BP110" s="4">
        <v>0</v>
      </c>
      <c r="BQ110" s="4">
        <v>0</v>
      </c>
      <c r="BR110" s="4">
        <v>5328.4539999999997</v>
      </c>
      <c r="BS110" s="4">
        <v>0</v>
      </c>
      <c r="BT110" s="3"/>
    </row>
    <row r="111" spans="1:72" ht="63" x14ac:dyDescent="0.25">
      <c r="A111" s="3"/>
      <c r="B111" s="1"/>
      <c r="C111" s="1" t="s">
        <v>147</v>
      </c>
      <c r="D111" s="1"/>
      <c r="E111" s="1" t="s">
        <v>149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  <c r="Z111" s="3" t="s">
        <v>148</v>
      </c>
      <c r="AA111" s="4">
        <v>177.7</v>
      </c>
      <c r="AB111" s="4">
        <v>0</v>
      </c>
      <c r="AC111" s="4">
        <v>117.7</v>
      </c>
      <c r="AD111" s="4">
        <v>60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5">
        <v>177.7</v>
      </c>
      <c r="AL111" s="5">
        <v>0</v>
      </c>
      <c r="AM111" s="5">
        <v>117.7</v>
      </c>
      <c r="AN111" s="5">
        <v>60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4">
        <v>0</v>
      </c>
      <c r="BQ111" s="4">
        <v>0</v>
      </c>
      <c r="BR111" s="4">
        <v>0</v>
      </c>
      <c r="BS111" s="4">
        <v>0</v>
      </c>
      <c r="BT111" s="3"/>
    </row>
    <row r="112" spans="1:72" ht="47.25" x14ac:dyDescent="0.25">
      <c r="A112" s="3"/>
      <c r="B112" s="1"/>
      <c r="C112" s="1" t="s">
        <v>147</v>
      </c>
      <c r="D112" s="1"/>
      <c r="E112" s="1" t="s">
        <v>149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 t="s">
        <v>47</v>
      </c>
      <c r="U112" s="1"/>
      <c r="V112" s="2"/>
      <c r="W112" s="2"/>
      <c r="X112" s="2"/>
      <c r="Y112" s="2"/>
      <c r="Z112" s="3" t="s">
        <v>46</v>
      </c>
      <c r="AA112" s="4">
        <v>177.7</v>
      </c>
      <c r="AB112" s="4">
        <v>0</v>
      </c>
      <c r="AC112" s="4">
        <v>117.7</v>
      </c>
      <c r="AD112" s="4">
        <v>60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5">
        <v>177.7</v>
      </c>
      <c r="AL112" s="5">
        <v>0</v>
      </c>
      <c r="AM112" s="5">
        <v>117.7</v>
      </c>
      <c r="AN112" s="5">
        <v>60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4">
        <v>0</v>
      </c>
      <c r="BQ112" s="4">
        <v>0</v>
      </c>
      <c r="BR112" s="4">
        <v>0</v>
      </c>
      <c r="BS112" s="4">
        <v>0</v>
      </c>
      <c r="BT112" s="3"/>
    </row>
    <row r="113" spans="1:72" ht="63" x14ac:dyDescent="0.25">
      <c r="A113" s="3"/>
      <c r="B113" s="1"/>
      <c r="C113" s="1" t="s">
        <v>150</v>
      </c>
      <c r="D113" s="1"/>
      <c r="E113" s="1" t="s">
        <v>152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  <c r="W113" s="2"/>
      <c r="X113" s="2"/>
      <c r="Y113" s="2"/>
      <c r="Z113" s="3" t="s">
        <v>151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25551.894250000001</v>
      </c>
      <c r="AQ113" s="5">
        <v>0</v>
      </c>
      <c r="AR113" s="5">
        <v>24274.3</v>
      </c>
      <c r="AS113" s="5">
        <v>1277.5942500000001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25551.894250000001</v>
      </c>
      <c r="BA113" s="5">
        <v>0</v>
      </c>
      <c r="BB113" s="5">
        <v>24274.3</v>
      </c>
      <c r="BC113" s="5">
        <v>1277.5942500000001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4">
        <v>0</v>
      </c>
      <c r="BQ113" s="4">
        <v>0</v>
      </c>
      <c r="BR113" s="4">
        <v>0</v>
      </c>
      <c r="BS113" s="4">
        <v>0</v>
      </c>
      <c r="BT113" s="3"/>
    </row>
    <row r="114" spans="1:72" ht="31.5" x14ac:dyDescent="0.25">
      <c r="A114" s="3"/>
      <c r="B114" s="1"/>
      <c r="C114" s="1" t="s">
        <v>150</v>
      </c>
      <c r="D114" s="1"/>
      <c r="E114" s="1" t="s">
        <v>152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 t="s">
        <v>110</v>
      </c>
      <c r="U114" s="1"/>
      <c r="V114" s="2"/>
      <c r="W114" s="2"/>
      <c r="X114" s="2"/>
      <c r="Y114" s="2"/>
      <c r="Z114" s="3" t="s">
        <v>109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25551.894250000001</v>
      </c>
      <c r="AQ114" s="5">
        <v>0</v>
      </c>
      <c r="AR114" s="5">
        <v>24274.3</v>
      </c>
      <c r="AS114" s="5">
        <v>1277.5942500000001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25551.894250000001</v>
      </c>
      <c r="BA114" s="5">
        <v>0</v>
      </c>
      <c r="BB114" s="5">
        <v>24274.3</v>
      </c>
      <c r="BC114" s="5">
        <v>1277.5942500000001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4">
        <v>0</v>
      </c>
      <c r="BQ114" s="4">
        <v>0</v>
      </c>
      <c r="BR114" s="4">
        <v>0</v>
      </c>
      <c r="BS114" s="4">
        <v>0</v>
      </c>
      <c r="BT114" s="3"/>
    </row>
    <row r="115" spans="1:72" ht="126" x14ac:dyDescent="0.25">
      <c r="A115" s="3"/>
      <c r="B115" s="1"/>
      <c r="C115" s="1" t="s">
        <v>150</v>
      </c>
      <c r="D115" s="1"/>
      <c r="E115" s="1" t="s">
        <v>154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"/>
      <c r="Y115" s="2"/>
      <c r="Z115" s="19" t="s">
        <v>153</v>
      </c>
      <c r="AA115" s="4">
        <v>600</v>
      </c>
      <c r="AB115" s="4">
        <v>0</v>
      </c>
      <c r="AC115" s="4">
        <v>0</v>
      </c>
      <c r="AD115" s="4">
        <v>600</v>
      </c>
      <c r="AE115" s="4">
        <v>0</v>
      </c>
      <c r="AF115" s="4">
        <v>-126.41942</v>
      </c>
      <c r="AG115" s="4">
        <v>0</v>
      </c>
      <c r="AH115" s="4">
        <v>0</v>
      </c>
      <c r="AI115" s="4">
        <v>-126.41942</v>
      </c>
      <c r="AJ115" s="4">
        <v>0</v>
      </c>
      <c r="AK115" s="5">
        <v>473.58058</v>
      </c>
      <c r="AL115" s="5">
        <v>0</v>
      </c>
      <c r="AM115" s="5">
        <v>0</v>
      </c>
      <c r="AN115" s="5">
        <v>473.58058</v>
      </c>
      <c r="AO115" s="5">
        <v>0</v>
      </c>
      <c r="AP115" s="5">
        <v>660</v>
      </c>
      <c r="AQ115" s="5">
        <v>0</v>
      </c>
      <c r="AR115" s="5">
        <v>0</v>
      </c>
      <c r="AS115" s="5">
        <v>660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660</v>
      </c>
      <c r="BA115" s="5">
        <v>0</v>
      </c>
      <c r="BB115" s="5">
        <v>0</v>
      </c>
      <c r="BC115" s="5">
        <v>660</v>
      </c>
      <c r="BD115" s="5">
        <v>0</v>
      </c>
      <c r="BE115" s="5">
        <v>600</v>
      </c>
      <c r="BF115" s="5">
        <v>0</v>
      </c>
      <c r="BG115" s="5">
        <v>0</v>
      </c>
      <c r="BH115" s="5">
        <v>600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600</v>
      </c>
      <c r="BP115" s="4">
        <v>0</v>
      </c>
      <c r="BQ115" s="4">
        <v>0</v>
      </c>
      <c r="BR115" s="4">
        <v>600</v>
      </c>
      <c r="BS115" s="4">
        <v>0</v>
      </c>
      <c r="BT115" s="3"/>
    </row>
    <row r="116" spans="1:72" ht="31.5" x14ac:dyDescent="0.25">
      <c r="A116" s="3"/>
      <c r="B116" s="1"/>
      <c r="C116" s="1" t="s">
        <v>150</v>
      </c>
      <c r="D116" s="1"/>
      <c r="E116" s="1" t="s">
        <v>154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 t="s">
        <v>110</v>
      </c>
      <c r="U116" s="1"/>
      <c r="V116" s="2"/>
      <c r="W116" s="2"/>
      <c r="X116" s="2"/>
      <c r="Y116" s="2"/>
      <c r="Z116" s="3" t="s">
        <v>109</v>
      </c>
      <c r="AA116" s="4">
        <v>600</v>
      </c>
      <c r="AB116" s="4">
        <v>0</v>
      </c>
      <c r="AC116" s="4">
        <v>0</v>
      </c>
      <c r="AD116" s="4">
        <v>600</v>
      </c>
      <c r="AE116" s="4">
        <v>0</v>
      </c>
      <c r="AF116" s="4">
        <v>-126.41942</v>
      </c>
      <c r="AG116" s="4">
        <v>0</v>
      </c>
      <c r="AH116" s="4">
        <v>0</v>
      </c>
      <c r="AI116" s="4">
        <v>-126.41942</v>
      </c>
      <c r="AJ116" s="4">
        <v>0</v>
      </c>
      <c r="AK116" s="5">
        <v>473.58058</v>
      </c>
      <c r="AL116" s="5">
        <v>0</v>
      </c>
      <c r="AM116" s="5">
        <v>0</v>
      </c>
      <c r="AN116" s="5">
        <v>473.58058</v>
      </c>
      <c r="AO116" s="5">
        <v>0</v>
      </c>
      <c r="AP116" s="5">
        <v>660</v>
      </c>
      <c r="AQ116" s="5">
        <v>0</v>
      </c>
      <c r="AR116" s="5">
        <v>0</v>
      </c>
      <c r="AS116" s="5">
        <v>660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660</v>
      </c>
      <c r="BA116" s="5">
        <v>0</v>
      </c>
      <c r="BB116" s="5">
        <v>0</v>
      </c>
      <c r="BC116" s="5">
        <v>660</v>
      </c>
      <c r="BD116" s="5">
        <v>0</v>
      </c>
      <c r="BE116" s="5">
        <v>600</v>
      </c>
      <c r="BF116" s="5">
        <v>0</v>
      </c>
      <c r="BG116" s="5">
        <v>0</v>
      </c>
      <c r="BH116" s="5">
        <v>600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600</v>
      </c>
      <c r="BP116" s="4">
        <v>0</v>
      </c>
      <c r="BQ116" s="4">
        <v>0</v>
      </c>
      <c r="BR116" s="4">
        <v>600</v>
      </c>
      <c r="BS116" s="4">
        <v>0</v>
      </c>
      <c r="BT116" s="3"/>
    </row>
    <row r="117" spans="1:72" ht="31.5" x14ac:dyDescent="0.25">
      <c r="A117" s="3"/>
      <c r="B117" s="1"/>
      <c r="C117" s="1" t="s">
        <v>155</v>
      </c>
      <c r="D117" s="1"/>
      <c r="E117" s="1" t="s">
        <v>157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"/>
      <c r="Y117" s="2"/>
      <c r="Z117" s="3" t="s">
        <v>156</v>
      </c>
      <c r="AA117" s="4">
        <v>10500</v>
      </c>
      <c r="AB117" s="4">
        <v>0</v>
      </c>
      <c r="AC117" s="4">
        <v>7875</v>
      </c>
      <c r="AD117" s="4">
        <v>2625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5">
        <v>10500</v>
      </c>
      <c r="AL117" s="5">
        <v>0</v>
      </c>
      <c r="AM117" s="5">
        <v>7875</v>
      </c>
      <c r="AN117" s="5">
        <v>2625</v>
      </c>
      <c r="AO117" s="5">
        <v>0</v>
      </c>
      <c r="AP117" s="5">
        <v>500</v>
      </c>
      <c r="AQ117" s="5">
        <v>0</v>
      </c>
      <c r="AR117" s="5">
        <v>0</v>
      </c>
      <c r="AS117" s="5">
        <v>500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500</v>
      </c>
      <c r="BA117" s="5">
        <v>0</v>
      </c>
      <c r="BB117" s="5">
        <v>0</v>
      </c>
      <c r="BC117" s="5">
        <v>500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4">
        <v>0</v>
      </c>
      <c r="BQ117" s="4">
        <v>0</v>
      </c>
      <c r="BR117" s="4">
        <v>0</v>
      </c>
      <c r="BS117" s="4">
        <v>0</v>
      </c>
      <c r="BT117" s="3"/>
    </row>
    <row r="118" spans="1:72" ht="47.25" x14ac:dyDescent="0.25">
      <c r="A118" s="3"/>
      <c r="B118" s="1"/>
      <c r="C118" s="1" t="s">
        <v>155</v>
      </c>
      <c r="D118" s="1"/>
      <c r="E118" s="1" t="s">
        <v>157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 t="s">
        <v>47</v>
      </c>
      <c r="U118" s="1"/>
      <c r="V118" s="2"/>
      <c r="W118" s="2"/>
      <c r="X118" s="2"/>
      <c r="Y118" s="2"/>
      <c r="Z118" s="3" t="s">
        <v>46</v>
      </c>
      <c r="AA118" s="4">
        <v>10500</v>
      </c>
      <c r="AB118" s="4">
        <v>0</v>
      </c>
      <c r="AC118" s="4">
        <v>7875</v>
      </c>
      <c r="AD118" s="4">
        <v>2625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5">
        <v>10500</v>
      </c>
      <c r="AL118" s="5">
        <v>0</v>
      </c>
      <c r="AM118" s="5">
        <v>7875</v>
      </c>
      <c r="AN118" s="5">
        <v>2625</v>
      </c>
      <c r="AO118" s="5">
        <v>0</v>
      </c>
      <c r="AP118" s="5">
        <v>500</v>
      </c>
      <c r="AQ118" s="5">
        <v>0</v>
      </c>
      <c r="AR118" s="5">
        <v>0</v>
      </c>
      <c r="AS118" s="5">
        <v>500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500</v>
      </c>
      <c r="BA118" s="5">
        <v>0</v>
      </c>
      <c r="BB118" s="5">
        <v>0</v>
      </c>
      <c r="BC118" s="5">
        <v>500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4">
        <v>0</v>
      </c>
      <c r="BQ118" s="4">
        <v>0</v>
      </c>
      <c r="BR118" s="4">
        <v>0</v>
      </c>
      <c r="BS118" s="4">
        <v>0</v>
      </c>
      <c r="BT118" s="3"/>
    </row>
    <row r="119" spans="1:72" ht="31.5" x14ac:dyDescent="0.25">
      <c r="A119" s="3"/>
      <c r="B119" s="1"/>
      <c r="C119" s="1" t="s">
        <v>55</v>
      </c>
      <c r="D119" s="1"/>
      <c r="E119" s="1" t="s">
        <v>159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"/>
      <c r="Y119" s="2"/>
      <c r="Z119" s="3" t="s">
        <v>158</v>
      </c>
      <c r="AA119" s="4">
        <v>1088.6199999999999</v>
      </c>
      <c r="AB119" s="4">
        <v>0</v>
      </c>
      <c r="AC119" s="4">
        <v>0</v>
      </c>
      <c r="AD119" s="4">
        <v>1088.6199999999999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5">
        <v>1088.6199999999999</v>
      </c>
      <c r="AL119" s="5">
        <v>0</v>
      </c>
      <c r="AM119" s="5">
        <v>0</v>
      </c>
      <c r="AN119" s="5">
        <v>1088.6199999999999</v>
      </c>
      <c r="AO119" s="5">
        <v>0</v>
      </c>
      <c r="AP119" s="5">
        <v>1088.6199999999999</v>
      </c>
      <c r="AQ119" s="5">
        <v>0</v>
      </c>
      <c r="AR119" s="5">
        <v>0</v>
      </c>
      <c r="AS119" s="5">
        <v>1088.6199999999999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1088.6199999999999</v>
      </c>
      <c r="BA119" s="5">
        <v>0</v>
      </c>
      <c r="BB119" s="5">
        <v>0</v>
      </c>
      <c r="BC119" s="5">
        <v>1088.6199999999999</v>
      </c>
      <c r="BD119" s="5">
        <v>0</v>
      </c>
      <c r="BE119" s="5">
        <v>1088.6199999999999</v>
      </c>
      <c r="BF119" s="5">
        <v>0</v>
      </c>
      <c r="BG119" s="5">
        <v>0</v>
      </c>
      <c r="BH119" s="5">
        <v>1088.6199999999999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1088.6199999999999</v>
      </c>
      <c r="BP119" s="4">
        <v>0</v>
      </c>
      <c r="BQ119" s="4">
        <v>0</v>
      </c>
      <c r="BR119" s="4">
        <v>1088.6199999999999</v>
      </c>
      <c r="BS119" s="4">
        <v>0</v>
      </c>
      <c r="BT119" s="3"/>
    </row>
    <row r="120" spans="1:72" ht="47.25" x14ac:dyDescent="0.25">
      <c r="A120" s="3"/>
      <c r="B120" s="1"/>
      <c r="C120" s="1" t="s">
        <v>55</v>
      </c>
      <c r="D120" s="1"/>
      <c r="E120" s="1" t="s">
        <v>159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 t="s">
        <v>161</v>
      </c>
      <c r="U120" s="1"/>
      <c r="V120" s="2"/>
      <c r="W120" s="2"/>
      <c r="X120" s="2"/>
      <c r="Y120" s="2"/>
      <c r="Z120" s="3" t="s">
        <v>160</v>
      </c>
      <c r="AA120" s="4">
        <v>1088.6199999999999</v>
      </c>
      <c r="AB120" s="4">
        <v>0</v>
      </c>
      <c r="AC120" s="4">
        <v>0</v>
      </c>
      <c r="AD120" s="4">
        <v>1088.6199999999999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5">
        <v>1088.6199999999999</v>
      </c>
      <c r="AL120" s="5">
        <v>0</v>
      </c>
      <c r="AM120" s="5">
        <v>0</v>
      </c>
      <c r="AN120" s="5">
        <v>1088.6199999999999</v>
      </c>
      <c r="AO120" s="5">
        <v>0</v>
      </c>
      <c r="AP120" s="5">
        <v>1088.6199999999999</v>
      </c>
      <c r="AQ120" s="5">
        <v>0</v>
      </c>
      <c r="AR120" s="5">
        <v>0</v>
      </c>
      <c r="AS120" s="5">
        <v>1088.6199999999999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1088.6199999999999</v>
      </c>
      <c r="BA120" s="5">
        <v>0</v>
      </c>
      <c r="BB120" s="5">
        <v>0</v>
      </c>
      <c r="BC120" s="5">
        <v>1088.6199999999999</v>
      </c>
      <c r="BD120" s="5">
        <v>0</v>
      </c>
      <c r="BE120" s="5">
        <v>1088.6199999999999</v>
      </c>
      <c r="BF120" s="5">
        <v>0</v>
      </c>
      <c r="BG120" s="5">
        <v>0</v>
      </c>
      <c r="BH120" s="5">
        <v>1088.6199999999999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1088.6199999999999</v>
      </c>
      <c r="BP120" s="4">
        <v>0</v>
      </c>
      <c r="BQ120" s="4">
        <v>0</v>
      </c>
      <c r="BR120" s="4">
        <v>1088.6199999999999</v>
      </c>
      <c r="BS120" s="4">
        <v>0</v>
      </c>
      <c r="BT120" s="3"/>
    </row>
    <row r="121" spans="1:72" ht="78.75" x14ac:dyDescent="0.25">
      <c r="A121" s="14"/>
      <c r="B121" s="15" t="s">
        <v>162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6"/>
      <c r="W121" s="16"/>
      <c r="X121" s="16"/>
      <c r="Y121" s="16"/>
      <c r="Z121" s="14" t="s">
        <v>163</v>
      </c>
      <c r="AA121" s="17">
        <v>85625.398530000006</v>
      </c>
      <c r="AB121" s="17">
        <v>419.17655999999999</v>
      </c>
      <c r="AC121" s="17">
        <v>21743.646970000002</v>
      </c>
      <c r="AD121" s="17">
        <v>63462.574999999997</v>
      </c>
      <c r="AE121" s="17">
        <v>0</v>
      </c>
      <c r="AF121" s="17">
        <v>3402.2437399999999</v>
      </c>
      <c r="AG121" s="17">
        <v>0</v>
      </c>
      <c r="AH121" s="17">
        <v>0</v>
      </c>
      <c r="AI121" s="17">
        <v>3402.2437399999999</v>
      </c>
      <c r="AJ121" s="17">
        <v>0</v>
      </c>
      <c r="AK121" s="18">
        <f>89027.64227+859.7015+55.29077</f>
        <v>89942.634539999999</v>
      </c>
      <c r="AL121" s="18">
        <v>419.17655999999999</v>
      </c>
      <c r="AM121" s="18">
        <v>21743.646970000002</v>
      </c>
      <c r="AN121" s="18">
        <v>66864.818740000002</v>
      </c>
      <c r="AO121" s="18">
        <v>0</v>
      </c>
      <c r="AP121" s="18">
        <v>106922.92333000001</v>
      </c>
      <c r="AQ121" s="18">
        <v>0</v>
      </c>
      <c r="AR121" s="18">
        <v>25554.45</v>
      </c>
      <c r="AS121" s="18">
        <v>81368.473329999993</v>
      </c>
      <c r="AT121" s="18">
        <v>0</v>
      </c>
      <c r="AU121" s="18">
        <v>0</v>
      </c>
      <c r="AV121" s="18">
        <v>0</v>
      </c>
      <c r="AW121" s="18">
        <v>0</v>
      </c>
      <c r="AX121" s="18">
        <v>0</v>
      </c>
      <c r="AY121" s="18">
        <v>0</v>
      </c>
      <c r="AZ121" s="18">
        <v>106922.92333000001</v>
      </c>
      <c r="BA121" s="18">
        <v>0</v>
      </c>
      <c r="BB121" s="18">
        <v>25554.45</v>
      </c>
      <c r="BC121" s="18">
        <v>81368.473329999993</v>
      </c>
      <c r="BD121" s="18">
        <v>0</v>
      </c>
      <c r="BE121" s="18">
        <v>87519.913220000002</v>
      </c>
      <c r="BF121" s="18">
        <v>0</v>
      </c>
      <c r="BG121" s="18">
        <v>25548.55</v>
      </c>
      <c r="BH121" s="18">
        <v>61971.363219999999</v>
      </c>
      <c r="BI121" s="18">
        <v>0</v>
      </c>
      <c r="BJ121" s="18">
        <v>0</v>
      </c>
      <c r="BK121" s="18">
        <v>0</v>
      </c>
      <c r="BL121" s="18">
        <v>0</v>
      </c>
      <c r="BM121" s="18">
        <v>0</v>
      </c>
      <c r="BN121" s="18">
        <v>0</v>
      </c>
      <c r="BO121" s="18">
        <v>87519.913220000002</v>
      </c>
      <c r="BP121" s="17">
        <v>0</v>
      </c>
      <c r="BQ121" s="17">
        <v>25548.55</v>
      </c>
      <c r="BR121" s="17">
        <v>61971.363219999999</v>
      </c>
      <c r="BS121" s="17">
        <v>0</v>
      </c>
      <c r="BT121" s="14"/>
    </row>
    <row r="122" spans="1:72" ht="15.75" x14ac:dyDescent="0.25">
      <c r="A122" s="3"/>
      <c r="B122" s="1"/>
      <c r="C122" s="1" t="s">
        <v>81</v>
      </c>
      <c r="D122" s="1"/>
      <c r="E122" s="1" t="s">
        <v>165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"/>
      <c r="Y122" s="2"/>
      <c r="Z122" s="3" t="s">
        <v>164</v>
      </c>
      <c r="AA122" s="4">
        <v>45</v>
      </c>
      <c r="AB122" s="4">
        <v>0</v>
      </c>
      <c r="AC122" s="4">
        <v>0</v>
      </c>
      <c r="AD122" s="4">
        <v>45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5">
        <v>45</v>
      </c>
      <c r="AL122" s="5">
        <v>0</v>
      </c>
      <c r="AM122" s="5">
        <v>0</v>
      </c>
      <c r="AN122" s="5">
        <v>45</v>
      </c>
      <c r="AO122" s="5">
        <v>0</v>
      </c>
      <c r="AP122" s="5">
        <v>45</v>
      </c>
      <c r="AQ122" s="5">
        <v>0</v>
      </c>
      <c r="AR122" s="5">
        <v>0</v>
      </c>
      <c r="AS122" s="5">
        <v>45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45</v>
      </c>
      <c r="BA122" s="5">
        <v>0</v>
      </c>
      <c r="BB122" s="5">
        <v>0</v>
      </c>
      <c r="BC122" s="5">
        <v>45</v>
      </c>
      <c r="BD122" s="5">
        <v>0</v>
      </c>
      <c r="BE122" s="5">
        <v>45</v>
      </c>
      <c r="BF122" s="5">
        <v>0</v>
      </c>
      <c r="BG122" s="5">
        <v>0</v>
      </c>
      <c r="BH122" s="5">
        <v>45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45</v>
      </c>
      <c r="BP122" s="4">
        <v>0</v>
      </c>
      <c r="BQ122" s="4">
        <v>0</v>
      </c>
      <c r="BR122" s="4">
        <v>45</v>
      </c>
      <c r="BS122" s="4">
        <v>0</v>
      </c>
      <c r="BT122" s="3"/>
    </row>
    <row r="123" spans="1:72" ht="47.25" x14ac:dyDescent="0.25">
      <c r="A123" s="3"/>
      <c r="B123" s="1"/>
      <c r="C123" s="1" t="s">
        <v>81</v>
      </c>
      <c r="D123" s="1"/>
      <c r="E123" s="1" t="s">
        <v>165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 t="s">
        <v>47</v>
      </c>
      <c r="U123" s="1"/>
      <c r="V123" s="2"/>
      <c r="W123" s="2"/>
      <c r="X123" s="2"/>
      <c r="Y123" s="2"/>
      <c r="Z123" s="3" t="s">
        <v>46</v>
      </c>
      <c r="AA123" s="4">
        <v>45</v>
      </c>
      <c r="AB123" s="4">
        <v>0</v>
      </c>
      <c r="AC123" s="4">
        <v>0</v>
      </c>
      <c r="AD123" s="4">
        <v>45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5">
        <v>45</v>
      </c>
      <c r="AL123" s="5">
        <v>0</v>
      </c>
      <c r="AM123" s="5">
        <v>0</v>
      </c>
      <c r="AN123" s="5">
        <v>45</v>
      </c>
      <c r="AO123" s="5">
        <v>0</v>
      </c>
      <c r="AP123" s="5">
        <v>45</v>
      </c>
      <c r="AQ123" s="5">
        <v>0</v>
      </c>
      <c r="AR123" s="5">
        <v>0</v>
      </c>
      <c r="AS123" s="5">
        <v>45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45</v>
      </c>
      <c r="BA123" s="5">
        <v>0</v>
      </c>
      <c r="BB123" s="5">
        <v>0</v>
      </c>
      <c r="BC123" s="5">
        <v>45</v>
      </c>
      <c r="BD123" s="5">
        <v>0</v>
      </c>
      <c r="BE123" s="5">
        <v>45</v>
      </c>
      <c r="BF123" s="5">
        <v>0</v>
      </c>
      <c r="BG123" s="5">
        <v>0</v>
      </c>
      <c r="BH123" s="5">
        <v>45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45</v>
      </c>
      <c r="BP123" s="4">
        <v>0</v>
      </c>
      <c r="BQ123" s="4">
        <v>0</v>
      </c>
      <c r="BR123" s="4">
        <v>45</v>
      </c>
      <c r="BS123" s="4">
        <v>0</v>
      </c>
      <c r="BT123" s="3"/>
    </row>
    <row r="124" spans="1:72" ht="15.75" x14ac:dyDescent="0.25">
      <c r="A124" s="3"/>
      <c r="B124" s="1"/>
      <c r="C124" s="1" t="s">
        <v>81</v>
      </c>
      <c r="D124" s="1"/>
      <c r="E124" s="1" t="s">
        <v>167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"/>
      <c r="Y124" s="2"/>
      <c r="Z124" s="3" t="s">
        <v>166</v>
      </c>
      <c r="AA124" s="4">
        <v>1008.76</v>
      </c>
      <c r="AB124" s="4">
        <v>0</v>
      </c>
      <c r="AC124" s="4">
        <v>0</v>
      </c>
      <c r="AD124" s="4">
        <v>1008.76</v>
      </c>
      <c r="AE124" s="4">
        <v>0</v>
      </c>
      <c r="AF124" s="4">
        <v>516.45024000000001</v>
      </c>
      <c r="AG124" s="4">
        <v>0</v>
      </c>
      <c r="AH124" s="4">
        <v>0</v>
      </c>
      <c r="AI124" s="4">
        <v>516.45024000000001</v>
      </c>
      <c r="AJ124" s="4">
        <v>0</v>
      </c>
      <c r="AK124" s="5">
        <v>1525.2102400000001</v>
      </c>
      <c r="AL124" s="5">
        <v>0</v>
      </c>
      <c r="AM124" s="5">
        <v>0</v>
      </c>
      <c r="AN124" s="5">
        <v>1525.2102400000001</v>
      </c>
      <c r="AO124" s="5">
        <v>0</v>
      </c>
      <c r="AP124" s="5">
        <v>80.33</v>
      </c>
      <c r="AQ124" s="5">
        <v>0</v>
      </c>
      <c r="AR124" s="5">
        <v>0</v>
      </c>
      <c r="AS124" s="5">
        <v>80.33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80.33</v>
      </c>
      <c r="BA124" s="5">
        <v>0</v>
      </c>
      <c r="BB124" s="5">
        <v>0</v>
      </c>
      <c r="BC124" s="5">
        <v>80.33</v>
      </c>
      <c r="BD124" s="5">
        <v>0</v>
      </c>
      <c r="BE124" s="5">
        <v>80.33</v>
      </c>
      <c r="BF124" s="5">
        <v>0</v>
      </c>
      <c r="BG124" s="5">
        <v>0</v>
      </c>
      <c r="BH124" s="5">
        <v>80.33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80.33</v>
      </c>
      <c r="BP124" s="4">
        <v>0</v>
      </c>
      <c r="BQ124" s="4">
        <v>0</v>
      </c>
      <c r="BR124" s="4">
        <v>80.33</v>
      </c>
      <c r="BS124" s="4">
        <v>0</v>
      </c>
      <c r="BT124" s="3"/>
    </row>
    <row r="125" spans="1:72" ht="47.25" x14ac:dyDescent="0.25">
      <c r="A125" s="3"/>
      <c r="B125" s="1"/>
      <c r="C125" s="1" t="s">
        <v>81</v>
      </c>
      <c r="D125" s="1"/>
      <c r="E125" s="1" t="s">
        <v>167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 t="s">
        <v>47</v>
      </c>
      <c r="U125" s="1"/>
      <c r="V125" s="2"/>
      <c r="W125" s="2"/>
      <c r="X125" s="2"/>
      <c r="Y125" s="2"/>
      <c r="Z125" s="3" t="s">
        <v>46</v>
      </c>
      <c r="AA125" s="4">
        <v>1002.56</v>
      </c>
      <c r="AB125" s="4">
        <v>0</v>
      </c>
      <c r="AC125" s="4">
        <v>0</v>
      </c>
      <c r="AD125" s="4">
        <v>1002.56</v>
      </c>
      <c r="AE125" s="4">
        <v>0</v>
      </c>
      <c r="AF125" s="4">
        <v>516.45024000000001</v>
      </c>
      <c r="AG125" s="4">
        <v>0</v>
      </c>
      <c r="AH125" s="4">
        <v>0</v>
      </c>
      <c r="AI125" s="4">
        <v>516.45024000000001</v>
      </c>
      <c r="AJ125" s="4">
        <v>0</v>
      </c>
      <c r="AK125" s="5">
        <v>1519.0102400000001</v>
      </c>
      <c r="AL125" s="5">
        <v>0</v>
      </c>
      <c r="AM125" s="5">
        <v>0</v>
      </c>
      <c r="AN125" s="5">
        <v>1519.0102400000001</v>
      </c>
      <c r="AO125" s="5">
        <v>0</v>
      </c>
      <c r="AP125" s="5">
        <v>80.33</v>
      </c>
      <c r="AQ125" s="5">
        <v>0</v>
      </c>
      <c r="AR125" s="5">
        <v>0</v>
      </c>
      <c r="AS125" s="5">
        <v>80.33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80.33</v>
      </c>
      <c r="BA125" s="5">
        <v>0</v>
      </c>
      <c r="BB125" s="5">
        <v>0</v>
      </c>
      <c r="BC125" s="5">
        <v>80.33</v>
      </c>
      <c r="BD125" s="5">
        <v>0</v>
      </c>
      <c r="BE125" s="5">
        <v>80.33</v>
      </c>
      <c r="BF125" s="5">
        <v>0</v>
      </c>
      <c r="BG125" s="5">
        <v>0</v>
      </c>
      <c r="BH125" s="5">
        <v>80.33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80.33</v>
      </c>
      <c r="BP125" s="4">
        <v>0</v>
      </c>
      <c r="BQ125" s="4">
        <v>0</v>
      </c>
      <c r="BR125" s="4">
        <v>80.33</v>
      </c>
      <c r="BS125" s="4">
        <v>0</v>
      </c>
      <c r="BT125" s="3"/>
    </row>
    <row r="126" spans="1:72" ht="15.75" x14ac:dyDescent="0.25">
      <c r="A126" s="3"/>
      <c r="B126" s="1"/>
      <c r="C126" s="1" t="s">
        <v>81</v>
      </c>
      <c r="D126" s="1"/>
      <c r="E126" s="1" t="s">
        <v>167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 t="s">
        <v>77</v>
      </c>
      <c r="U126" s="1"/>
      <c r="V126" s="2"/>
      <c r="W126" s="2"/>
      <c r="X126" s="2"/>
      <c r="Y126" s="2"/>
      <c r="Z126" s="3" t="s">
        <v>76</v>
      </c>
      <c r="AA126" s="4">
        <v>6.2</v>
      </c>
      <c r="AB126" s="4">
        <v>0</v>
      </c>
      <c r="AC126" s="4">
        <v>0</v>
      </c>
      <c r="AD126" s="4">
        <v>6.2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5">
        <v>6.2</v>
      </c>
      <c r="AL126" s="5">
        <v>0</v>
      </c>
      <c r="AM126" s="5">
        <v>0</v>
      </c>
      <c r="AN126" s="5">
        <v>6.2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4">
        <v>0</v>
      </c>
      <c r="BQ126" s="4">
        <v>0</v>
      </c>
      <c r="BR126" s="4">
        <v>0</v>
      </c>
      <c r="BS126" s="4">
        <v>0</v>
      </c>
      <c r="BT126" s="3"/>
    </row>
    <row r="127" spans="1:72" ht="47.25" x14ac:dyDescent="0.25">
      <c r="A127" s="3"/>
      <c r="B127" s="1"/>
      <c r="C127" s="1" t="s">
        <v>81</v>
      </c>
      <c r="D127" s="1"/>
      <c r="E127" s="1" t="s">
        <v>169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"/>
      <c r="Y127" s="2"/>
      <c r="Z127" s="3" t="s">
        <v>168</v>
      </c>
      <c r="AA127" s="4">
        <v>300</v>
      </c>
      <c r="AB127" s="4">
        <v>0</v>
      </c>
      <c r="AC127" s="4">
        <v>0</v>
      </c>
      <c r="AD127" s="4">
        <v>300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5">
        <v>300</v>
      </c>
      <c r="AL127" s="5">
        <v>0</v>
      </c>
      <c r="AM127" s="5">
        <v>0</v>
      </c>
      <c r="AN127" s="5">
        <v>300</v>
      </c>
      <c r="AO127" s="5">
        <v>0</v>
      </c>
      <c r="AP127" s="5">
        <v>300</v>
      </c>
      <c r="AQ127" s="5">
        <v>0</v>
      </c>
      <c r="AR127" s="5">
        <v>0</v>
      </c>
      <c r="AS127" s="5">
        <v>300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300</v>
      </c>
      <c r="BA127" s="5">
        <v>0</v>
      </c>
      <c r="BB127" s="5">
        <v>0</v>
      </c>
      <c r="BC127" s="5">
        <v>300</v>
      </c>
      <c r="BD127" s="5">
        <v>0</v>
      </c>
      <c r="BE127" s="5">
        <v>300</v>
      </c>
      <c r="BF127" s="5">
        <v>0</v>
      </c>
      <c r="BG127" s="5">
        <v>0</v>
      </c>
      <c r="BH127" s="5">
        <v>300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300</v>
      </c>
      <c r="BP127" s="4">
        <v>0</v>
      </c>
      <c r="BQ127" s="4">
        <v>0</v>
      </c>
      <c r="BR127" s="4">
        <v>300</v>
      </c>
      <c r="BS127" s="4">
        <v>0</v>
      </c>
      <c r="BT127" s="3"/>
    </row>
    <row r="128" spans="1:72" ht="47.25" x14ac:dyDescent="0.25">
      <c r="A128" s="3"/>
      <c r="B128" s="1"/>
      <c r="C128" s="1" t="s">
        <v>81</v>
      </c>
      <c r="D128" s="1"/>
      <c r="E128" s="1" t="s">
        <v>169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 t="s">
        <v>47</v>
      </c>
      <c r="U128" s="1"/>
      <c r="V128" s="2"/>
      <c r="W128" s="2"/>
      <c r="X128" s="2"/>
      <c r="Y128" s="2"/>
      <c r="Z128" s="3" t="s">
        <v>46</v>
      </c>
      <c r="AA128" s="4">
        <v>300</v>
      </c>
      <c r="AB128" s="4">
        <v>0</v>
      </c>
      <c r="AC128" s="4">
        <v>0</v>
      </c>
      <c r="AD128" s="4">
        <v>300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5">
        <v>300</v>
      </c>
      <c r="AL128" s="5">
        <v>0</v>
      </c>
      <c r="AM128" s="5">
        <v>0</v>
      </c>
      <c r="AN128" s="5">
        <v>300</v>
      </c>
      <c r="AO128" s="5">
        <v>0</v>
      </c>
      <c r="AP128" s="5">
        <v>300</v>
      </c>
      <c r="AQ128" s="5">
        <v>0</v>
      </c>
      <c r="AR128" s="5">
        <v>0</v>
      </c>
      <c r="AS128" s="5">
        <v>300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300</v>
      </c>
      <c r="BA128" s="5">
        <v>0</v>
      </c>
      <c r="BB128" s="5">
        <v>0</v>
      </c>
      <c r="BC128" s="5">
        <v>300</v>
      </c>
      <c r="BD128" s="5">
        <v>0</v>
      </c>
      <c r="BE128" s="5">
        <v>300</v>
      </c>
      <c r="BF128" s="5">
        <v>0</v>
      </c>
      <c r="BG128" s="5">
        <v>0</v>
      </c>
      <c r="BH128" s="5">
        <v>300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300</v>
      </c>
      <c r="BP128" s="4">
        <v>0</v>
      </c>
      <c r="BQ128" s="4">
        <v>0</v>
      </c>
      <c r="BR128" s="4">
        <v>300</v>
      </c>
      <c r="BS128" s="4">
        <v>0</v>
      </c>
      <c r="BT128" s="3"/>
    </row>
    <row r="129" spans="1:72" ht="78.75" x14ac:dyDescent="0.25">
      <c r="A129" s="3"/>
      <c r="B129" s="1"/>
      <c r="C129" s="1" t="s">
        <v>81</v>
      </c>
      <c r="D129" s="1"/>
      <c r="E129" s="1" t="s">
        <v>171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"/>
      <c r="Y129" s="2"/>
      <c r="Z129" s="3" t="s">
        <v>170</v>
      </c>
      <c r="AA129" s="4">
        <v>500</v>
      </c>
      <c r="AB129" s="4">
        <v>0</v>
      </c>
      <c r="AC129" s="4">
        <v>0</v>
      </c>
      <c r="AD129" s="4">
        <v>500</v>
      </c>
      <c r="AE129" s="4">
        <v>0</v>
      </c>
      <c r="AF129" s="4">
        <v>-51.720469999999999</v>
      </c>
      <c r="AG129" s="4">
        <v>0</v>
      </c>
      <c r="AH129" s="4">
        <v>0</v>
      </c>
      <c r="AI129" s="4">
        <v>-51.720469999999999</v>
      </c>
      <c r="AJ129" s="4">
        <v>0</v>
      </c>
      <c r="AK129" s="5">
        <v>448.27953000000002</v>
      </c>
      <c r="AL129" s="5">
        <v>0</v>
      </c>
      <c r="AM129" s="5">
        <v>0</v>
      </c>
      <c r="AN129" s="5">
        <v>448.27953000000002</v>
      </c>
      <c r="AO129" s="5">
        <v>0</v>
      </c>
      <c r="AP129" s="5">
        <v>900</v>
      </c>
      <c r="AQ129" s="5">
        <v>0</v>
      </c>
      <c r="AR129" s="5">
        <v>0</v>
      </c>
      <c r="AS129" s="5">
        <v>900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900</v>
      </c>
      <c r="BA129" s="5">
        <v>0</v>
      </c>
      <c r="BB129" s="5">
        <v>0</v>
      </c>
      <c r="BC129" s="5">
        <v>900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4">
        <v>0</v>
      </c>
      <c r="BQ129" s="4">
        <v>0</v>
      </c>
      <c r="BR129" s="4">
        <v>0</v>
      </c>
      <c r="BS129" s="4">
        <v>0</v>
      </c>
      <c r="BT129" s="3"/>
    </row>
    <row r="130" spans="1:72" ht="47.25" x14ac:dyDescent="0.25">
      <c r="A130" s="3"/>
      <c r="B130" s="1"/>
      <c r="C130" s="1" t="s">
        <v>81</v>
      </c>
      <c r="D130" s="1"/>
      <c r="E130" s="1" t="s">
        <v>171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 t="s">
        <v>47</v>
      </c>
      <c r="U130" s="1"/>
      <c r="V130" s="2"/>
      <c r="W130" s="2"/>
      <c r="X130" s="2"/>
      <c r="Y130" s="2"/>
      <c r="Z130" s="3" t="s">
        <v>46</v>
      </c>
      <c r="AA130" s="4">
        <v>500</v>
      </c>
      <c r="AB130" s="4">
        <v>0</v>
      </c>
      <c r="AC130" s="4">
        <v>0</v>
      </c>
      <c r="AD130" s="4">
        <v>500</v>
      </c>
      <c r="AE130" s="4">
        <v>0</v>
      </c>
      <c r="AF130" s="4">
        <v>-51.720469999999999</v>
      </c>
      <c r="AG130" s="4">
        <v>0</v>
      </c>
      <c r="AH130" s="4">
        <v>0</v>
      </c>
      <c r="AI130" s="4">
        <v>-51.720469999999999</v>
      </c>
      <c r="AJ130" s="4">
        <v>0</v>
      </c>
      <c r="AK130" s="5">
        <v>448.27953000000002</v>
      </c>
      <c r="AL130" s="5">
        <v>0</v>
      </c>
      <c r="AM130" s="5">
        <v>0</v>
      </c>
      <c r="AN130" s="5">
        <v>448.27953000000002</v>
      </c>
      <c r="AO130" s="5">
        <v>0</v>
      </c>
      <c r="AP130" s="5">
        <v>900</v>
      </c>
      <c r="AQ130" s="5">
        <v>0</v>
      </c>
      <c r="AR130" s="5">
        <v>0</v>
      </c>
      <c r="AS130" s="5">
        <v>900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900</v>
      </c>
      <c r="BA130" s="5">
        <v>0</v>
      </c>
      <c r="BB130" s="5">
        <v>0</v>
      </c>
      <c r="BC130" s="5">
        <v>900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4">
        <v>0</v>
      </c>
      <c r="BQ130" s="4">
        <v>0</v>
      </c>
      <c r="BR130" s="4">
        <v>0</v>
      </c>
      <c r="BS130" s="4">
        <v>0</v>
      </c>
      <c r="BT130" s="3"/>
    </row>
    <row r="131" spans="1:72" ht="78.75" x14ac:dyDescent="0.25">
      <c r="A131" s="3"/>
      <c r="B131" s="1"/>
      <c r="C131" s="1" t="s">
        <v>81</v>
      </c>
      <c r="D131" s="1"/>
      <c r="E131" s="1" t="s">
        <v>172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"/>
      <c r="Y131" s="2"/>
      <c r="Z131" s="3" t="s">
        <v>170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9.9499399999999998</v>
      </c>
      <c r="AG131" s="4">
        <v>0</v>
      </c>
      <c r="AH131" s="4">
        <v>0</v>
      </c>
      <c r="AI131" s="4">
        <v>9.9499399999999998</v>
      </c>
      <c r="AJ131" s="4">
        <v>0</v>
      </c>
      <c r="AK131" s="5">
        <v>9.9499399999999998</v>
      </c>
      <c r="AL131" s="5">
        <v>0</v>
      </c>
      <c r="AM131" s="5">
        <v>0</v>
      </c>
      <c r="AN131" s="5">
        <v>9.9499399999999998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2</v>
      </c>
      <c r="AV131" s="5">
        <v>0</v>
      </c>
      <c r="AW131" s="5">
        <v>0</v>
      </c>
      <c r="AX131" s="5">
        <v>2</v>
      </c>
      <c r="AY131" s="5">
        <v>0</v>
      </c>
      <c r="AZ131" s="5">
        <v>2</v>
      </c>
      <c r="BA131" s="5">
        <v>0</v>
      </c>
      <c r="BB131" s="5">
        <v>0</v>
      </c>
      <c r="BC131" s="5">
        <v>2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3.5</v>
      </c>
      <c r="BK131" s="5">
        <v>0</v>
      </c>
      <c r="BL131" s="5">
        <v>0</v>
      </c>
      <c r="BM131" s="5">
        <v>3.5</v>
      </c>
      <c r="BN131" s="5">
        <v>0</v>
      </c>
      <c r="BO131" s="5">
        <v>3.5</v>
      </c>
      <c r="BP131" s="4">
        <v>0</v>
      </c>
      <c r="BQ131" s="4">
        <v>0</v>
      </c>
      <c r="BR131" s="4">
        <v>3.5</v>
      </c>
      <c r="BS131" s="4">
        <v>0</v>
      </c>
      <c r="BT131" s="3"/>
    </row>
    <row r="132" spans="1:72" ht="47.25" x14ac:dyDescent="0.25">
      <c r="A132" s="3"/>
      <c r="B132" s="1"/>
      <c r="C132" s="1" t="s">
        <v>81</v>
      </c>
      <c r="D132" s="1"/>
      <c r="E132" s="1" t="s">
        <v>172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 t="s">
        <v>47</v>
      </c>
      <c r="U132" s="1"/>
      <c r="V132" s="2"/>
      <c r="W132" s="2"/>
      <c r="X132" s="2"/>
      <c r="Y132" s="2"/>
      <c r="Z132" s="3" t="s">
        <v>46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9.9499399999999998</v>
      </c>
      <c r="AG132" s="4">
        <v>0</v>
      </c>
      <c r="AH132" s="4">
        <v>0</v>
      </c>
      <c r="AI132" s="4">
        <v>9.9499399999999998</v>
      </c>
      <c r="AJ132" s="4">
        <v>0</v>
      </c>
      <c r="AK132" s="5">
        <v>9.9499399999999998</v>
      </c>
      <c r="AL132" s="5">
        <v>0</v>
      </c>
      <c r="AM132" s="5">
        <v>0</v>
      </c>
      <c r="AN132" s="5">
        <v>9.9499399999999998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2</v>
      </c>
      <c r="AV132" s="5">
        <v>0</v>
      </c>
      <c r="AW132" s="5">
        <v>0</v>
      </c>
      <c r="AX132" s="5">
        <v>2</v>
      </c>
      <c r="AY132" s="5">
        <v>0</v>
      </c>
      <c r="AZ132" s="5">
        <v>2</v>
      </c>
      <c r="BA132" s="5">
        <v>0</v>
      </c>
      <c r="BB132" s="5">
        <v>0</v>
      </c>
      <c r="BC132" s="5">
        <v>2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3.5</v>
      </c>
      <c r="BK132" s="5">
        <v>0</v>
      </c>
      <c r="BL132" s="5">
        <v>0</v>
      </c>
      <c r="BM132" s="5">
        <v>3.5</v>
      </c>
      <c r="BN132" s="5">
        <v>0</v>
      </c>
      <c r="BO132" s="5">
        <v>3.5</v>
      </c>
      <c r="BP132" s="4">
        <v>0</v>
      </c>
      <c r="BQ132" s="4">
        <v>0</v>
      </c>
      <c r="BR132" s="4">
        <v>3.5</v>
      </c>
      <c r="BS132" s="4">
        <v>0</v>
      </c>
      <c r="BT132" s="3"/>
    </row>
    <row r="133" spans="1:72" ht="78.75" x14ac:dyDescent="0.25">
      <c r="A133" s="3"/>
      <c r="B133" s="1"/>
      <c r="C133" s="1" t="s">
        <v>81</v>
      </c>
      <c r="D133" s="1"/>
      <c r="E133" s="1" t="s">
        <v>174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"/>
      <c r="Y133" s="2"/>
      <c r="Z133" s="3" t="s">
        <v>173</v>
      </c>
      <c r="AA133" s="4">
        <v>9147.8050000000003</v>
      </c>
      <c r="AB133" s="4">
        <v>0</v>
      </c>
      <c r="AC133" s="4">
        <v>0</v>
      </c>
      <c r="AD133" s="4">
        <v>9147.8050000000003</v>
      </c>
      <c r="AE133" s="4">
        <v>0</v>
      </c>
      <c r="AF133" s="4">
        <v>2570</v>
      </c>
      <c r="AG133" s="4">
        <v>0</v>
      </c>
      <c r="AH133" s="4">
        <v>0</v>
      </c>
      <c r="AI133" s="4">
        <v>2570</v>
      </c>
      <c r="AJ133" s="4">
        <v>0</v>
      </c>
      <c r="AK133" s="5">
        <v>11717.805</v>
      </c>
      <c r="AL133" s="5">
        <v>0</v>
      </c>
      <c r="AM133" s="5">
        <v>0</v>
      </c>
      <c r="AN133" s="5">
        <v>11717.805</v>
      </c>
      <c r="AO133" s="5">
        <v>0</v>
      </c>
      <c r="AP133" s="5">
        <v>11147.805</v>
      </c>
      <c r="AQ133" s="5">
        <v>0</v>
      </c>
      <c r="AR133" s="5">
        <v>0</v>
      </c>
      <c r="AS133" s="5">
        <v>11147.805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11147.805</v>
      </c>
      <c r="BA133" s="5">
        <v>0</v>
      </c>
      <c r="BB133" s="5">
        <v>0</v>
      </c>
      <c r="BC133" s="5">
        <v>11147.805</v>
      </c>
      <c r="BD133" s="5">
        <v>0</v>
      </c>
      <c r="BE133" s="5">
        <v>11147.805</v>
      </c>
      <c r="BF133" s="5">
        <v>0</v>
      </c>
      <c r="BG133" s="5">
        <v>0</v>
      </c>
      <c r="BH133" s="5">
        <v>11147.805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11147.805</v>
      </c>
      <c r="BP133" s="4">
        <v>0</v>
      </c>
      <c r="BQ133" s="4">
        <v>0</v>
      </c>
      <c r="BR133" s="4">
        <v>11147.805</v>
      </c>
      <c r="BS133" s="4">
        <v>0</v>
      </c>
      <c r="BT133" s="3"/>
    </row>
    <row r="134" spans="1:72" ht="47.25" x14ac:dyDescent="0.25">
      <c r="A134" s="3"/>
      <c r="B134" s="1"/>
      <c r="C134" s="1" t="s">
        <v>81</v>
      </c>
      <c r="D134" s="1"/>
      <c r="E134" s="1" t="s">
        <v>174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 t="s">
        <v>161</v>
      </c>
      <c r="U134" s="1"/>
      <c r="V134" s="2"/>
      <c r="W134" s="2"/>
      <c r="X134" s="2"/>
      <c r="Y134" s="2"/>
      <c r="Z134" s="3" t="s">
        <v>160</v>
      </c>
      <c r="AA134" s="4">
        <v>9147.8050000000003</v>
      </c>
      <c r="AB134" s="4">
        <v>0</v>
      </c>
      <c r="AC134" s="4">
        <v>0</v>
      </c>
      <c r="AD134" s="4">
        <v>9147.8050000000003</v>
      </c>
      <c r="AE134" s="4">
        <v>0</v>
      </c>
      <c r="AF134" s="4">
        <v>2570</v>
      </c>
      <c r="AG134" s="4">
        <v>0</v>
      </c>
      <c r="AH134" s="4">
        <v>0</v>
      </c>
      <c r="AI134" s="4">
        <v>2570</v>
      </c>
      <c r="AJ134" s="4">
        <v>0</v>
      </c>
      <c r="AK134" s="5">
        <v>11717.805</v>
      </c>
      <c r="AL134" s="5">
        <v>0</v>
      </c>
      <c r="AM134" s="5">
        <v>0</v>
      </c>
      <c r="AN134" s="5">
        <v>11717.805</v>
      </c>
      <c r="AO134" s="5">
        <v>0</v>
      </c>
      <c r="AP134" s="5">
        <v>11147.805</v>
      </c>
      <c r="AQ134" s="5">
        <v>0</v>
      </c>
      <c r="AR134" s="5">
        <v>0</v>
      </c>
      <c r="AS134" s="5">
        <v>11147.805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11147.805</v>
      </c>
      <c r="BA134" s="5">
        <v>0</v>
      </c>
      <c r="BB134" s="5">
        <v>0</v>
      </c>
      <c r="BC134" s="5">
        <v>11147.805</v>
      </c>
      <c r="BD134" s="5">
        <v>0</v>
      </c>
      <c r="BE134" s="5">
        <v>11147.805</v>
      </c>
      <c r="BF134" s="5">
        <v>0</v>
      </c>
      <c r="BG134" s="5">
        <v>0</v>
      </c>
      <c r="BH134" s="5">
        <v>11147.805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11147.805</v>
      </c>
      <c r="BP134" s="4">
        <v>0</v>
      </c>
      <c r="BQ134" s="4">
        <v>0</v>
      </c>
      <c r="BR134" s="4">
        <v>11147.805</v>
      </c>
      <c r="BS134" s="4">
        <v>0</v>
      </c>
      <c r="BT134" s="3"/>
    </row>
    <row r="135" spans="1:72" ht="110.25" x14ac:dyDescent="0.25">
      <c r="A135" s="3"/>
      <c r="B135" s="1"/>
      <c r="C135" s="1" t="s">
        <v>81</v>
      </c>
      <c r="D135" s="1"/>
      <c r="E135" s="1" t="s">
        <v>75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"/>
      <c r="Y135" s="2"/>
      <c r="Z135" s="3" t="s">
        <v>74</v>
      </c>
      <c r="AA135" s="4">
        <v>33.049999999999997</v>
      </c>
      <c r="AB135" s="4">
        <v>0</v>
      </c>
      <c r="AC135" s="4">
        <v>33.049999999999997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5">
        <v>33.049999999999997</v>
      </c>
      <c r="AL135" s="5">
        <v>0</v>
      </c>
      <c r="AM135" s="5">
        <v>33.049999999999997</v>
      </c>
      <c r="AN135" s="5">
        <v>0</v>
      </c>
      <c r="AO135" s="5">
        <v>0</v>
      </c>
      <c r="AP135" s="5">
        <v>34.450000000000003</v>
      </c>
      <c r="AQ135" s="5">
        <v>0</v>
      </c>
      <c r="AR135" s="5">
        <v>34.450000000000003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34.450000000000003</v>
      </c>
      <c r="BA135" s="5">
        <v>0</v>
      </c>
      <c r="BB135" s="5">
        <v>34.450000000000003</v>
      </c>
      <c r="BC135" s="5">
        <v>0</v>
      </c>
      <c r="BD135" s="5">
        <v>0</v>
      </c>
      <c r="BE135" s="5">
        <v>34.450000000000003</v>
      </c>
      <c r="BF135" s="5">
        <v>0</v>
      </c>
      <c r="BG135" s="5">
        <v>34.450000000000003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34.450000000000003</v>
      </c>
      <c r="BP135" s="4">
        <v>0</v>
      </c>
      <c r="BQ135" s="4">
        <v>34.450000000000003</v>
      </c>
      <c r="BR135" s="4">
        <v>0</v>
      </c>
      <c r="BS135" s="4">
        <v>0</v>
      </c>
      <c r="BT135" s="3"/>
    </row>
    <row r="136" spans="1:72" ht="94.5" x14ac:dyDescent="0.25">
      <c r="A136" s="3"/>
      <c r="B136" s="1"/>
      <c r="C136" s="1" t="s">
        <v>81</v>
      </c>
      <c r="D136" s="1"/>
      <c r="E136" s="1" t="s">
        <v>75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 t="s">
        <v>45</v>
      </c>
      <c r="U136" s="1"/>
      <c r="V136" s="2"/>
      <c r="W136" s="2"/>
      <c r="X136" s="2"/>
      <c r="Y136" s="2"/>
      <c r="Z136" s="3" t="s">
        <v>44</v>
      </c>
      <c r="AA136" s="4">
        <v>33.049999999999997</v>
      </c>
      <c r="AB136" s="4">
        <v>0</v>
      </c>
      <c r="AC136" s="4">
        <v>33.049999999999997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5">
        <v>33.049999999999997</v>
      </c>
      <c r="AL136" s="5">
        <v>0</v>
      </c>
      <c r="AM136" s="5">
        <v>33.049999999999997</v>
      </c>
      <c r="AN136" s="5">
        <v>0</v>
      </c>
      <c r="AO136" s="5">
        <v>0</v>
      </c>
      <c r="AP136" s="5">
        <v>34.450000000000003</v>
      </c>
      <c r="AQ136" s="5">
        <v>0</v>
      </c>
      <c r="AR136" s="5">
        <v>34.450000000000003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34.450000000000003</v>
      </c>
      <c r="BA136" s="5">
        <v>0</v>
      </c>
      <c r="BB136" s="5">
        <v>34.450000000000003</v>
      </c>
      <c r="BC136" s="5">
        <v>0</v>
      </c>
      <c r="BD136" s="5">
        <v>0</v>
      </c>
      <c r="BE136" s="5">
        <v>34.450000000000003</v>
      </c>
      <c r="BF136" s="5">
        <v>0</v>
      </c>
      <c r="BG136" s="5">
        <v>34.450000000000003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34.450000000000003</v>
      </c>
      <c r="BP136" s="4">
        <v>0</v>
      </c>
      <c r="BQ136" s="4">
        <v>34.450000000000003</v>
      </c>
      <c r="BR136" s="4">
        <v>0</v>
      </c>
      <c r="BS136" s="4">
        <v>0</v>
      </c>
      <c r="BT136" s="3"/>
    </row>
    <row r="137" spans="1:72" ht="31.5" x14ac:dyDescent="0.25">
      <c r="A137" s="3"/>
      <c r="B137" s="1"/>
      <c r="C137" s="1" t="s">
        <v>81</v>
      </c>
      <c r="D137" s="1"/>
      <c r="E137" s="1" t="s">
        <v>43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"/>
      <c r="Y137" s="2"/>
      <c r="Z137" s="3" t="s">
        <v>42</v>
      </c>
      <c r="AA137" s="4">
        <v>5534.76</v>
      </c>
      <c r="AB137" s="4">
        <v>0</v>
      </c>
      <c r="AC137" s="4">
        <v>0</v>
      </c>
      <c r="AD137" s="4">
        <v>5534.76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5">
        <v>5534.76</v>
      </c>
      <c r="AL137" s="5">
        <v>0</v>
      </c>
      <c r="AM137" s="5">
        <v>0</v>
      </c>
      <c r="AN137" s="5">
        <v>5534.76</v>
      </c>
      <c r="AO137" s="5">
        <v>0</v>
      </c>
      <c r="AP137" s="5">
        <v>5535.9579999999996</v>
      </c>
      <c r="AQ137" s="5">
        <v>0</v>
      </c>
      <c r="AR137" s="5">
        <v>0</v>
      </c>
      <c r="AS137" s="5">
        <v>5535.9579999999996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5535.9579999999996</v>
      </c>
      <c r="BA137" s="5">
        <v>0</v>
      </c>
      <c r="BB137" s="5">
        <v>0</v>
      </c>
      <c r="BC137" s="5">
        <v>5535.9579999999996</v>
      </c>
      <c r="BD137" s="5">
        <v>0</v>
      </c>
      <c r="BE137" s="5">
        <v>5535.9579999999996</v>
      </c>
      <c r="BF137" s="5">
        <v>0</v>
      </c>
      <c r="BG137" s="5">
        <v>0</v>
      </c>
      <c r="BH137" s="5">
        <v>5535.9579999999996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5535.9579999999996</v>
      </c>
      <c r="BP137" s="4">
        <v>0</v>
      </c>
      <c r="BQ137" s="4">
        <v>0</v>
      </c>
      <c r="BR137" s="4">
        <v>5535.9579999999996</v>
      </c>
      <c r="BS137" s="4">
        <v>0</v>
      </c>
      <c r="BT137" s="3"/>
    </row>
    <row r="138" spans="1:72" ht="94.5" x14ac:dyDescent="0.25">
      <c r="A138" s="3"/>
      <c r="B138" s="1"/>
      <c r="C138" s="1" t="s">
        <v>81</v>
      </c>
      <c r="D138" s="1"/>
      <c r="E138" s="1" t="s">
        <v>43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 t="s">
        <v>45</v>
      </c>
      <c r="U138" s="1"/>
      <c r="V138" s="2"/>
      <c r="W138" s="2"/>
      <c r="X138" s="2"/>
      <c r="Y138" s="2"/>
      <c r="Z138" s="3" t="s">
        <v>44</v>
      </c>
      <c r="AA138" s="4">
        <v>5284.7240000000002</v>
      </c>
      <c r="AB138" s="4">
        <v>0</v>
      </c>
      <c r="AC138" s="4">
        <v>0</v>
      </c>
      <c r="AD138" s="4">
        <v>5284.7240000000002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5">
        <v>5284.7240000000002</v>
      </c>
      <c r="AL138" s="5">
        <v>0</v>
      </c>
      <c r="AM138" s="5">
        <v>0</v>
      </c>
      <c r="AN138" s="5">
        <v>5284.7240000000002</v>
      </c>
      <c r="AO138" s="5">
        <v>0</v>
      </c>
      <c r="AP138" s="5">
        <v>5285.9219999999996</v>
      </c>
      <c r="AQ138" s="5">
        <v>0</v>
      </c>
      <c r="AR138" s="5">
        <v>0</v>
      </c>
      <c r="AS138" s="5">
        <v>5285.9219999999996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5285.9219999999996</v>
      </c>
      <c r="BA138" s="5">
        <v>0</v>
      </c>
      <c r="BB138" s="5">
        <v>0</v>
      </c>
      <c r="BC138" s="5">
        <v>5285.9219999999996</v>
      </c>
      <c r="BD138" s="5">
        <v>0</v>
      </c>
      <c r="BE138" s="5">
        <v>5285.9219999999996</v>
      </c>
      <c r="BF138" s="5">
        <v>0</v>
      </c>
      <c r="BG138" s="5">
        <v>0</v>
      </c>
      <c r="BH138" s="5">
        <v>5285.9219999999996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5285.9219999999996</v>
      </c>
      <c r="BP138" s="4">
        <v>0</v>
      </c>
      <c r="BQ138" s="4">
        <v>0</v>
      </c>
      <c r="BR138" s="4">
        <v>5285.9219999999996</v>
      </c>
      <c r="BS138" s="4">
        <v>0</v>
      </c>
      <c r="BT138" s="3"/>
    </row>
    <row r="139" spans="1:72" ht="47.25" x14ac:dyDescent="0.25">
      <c r="A139" s="3"/>
      <c r="B139" s="1"/>
      <c r="C139" s="1" t="s">
        <v>81</v>
      </c>
      <c r="D139" s="1"/>
      <c r="E139" s="1" t="s">
        <v>43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 t="s">
        <v>47</v>
      </c>
      <c r="U139" s="1"/>
      <c r="V139" s="2"/>
      <c r="W139" s="2"/>
      <c r="X139" s="2"/>
      <c r="Y139" s="2"/>
      <c r="Z139" s="3" t="s">
        <v>46</v>
      </c>
      <c r="AA139" s="4">
        <v>250.036</v>
      </c>
      <c r="AB139" s="4">
        <v>0</v>
      </c>
      <c r="AC139" s="4">
        <v>0</v>
      </c>
      <c r="AD139" s="4">
        <v>250.036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5">
        <v>250.036</v>
      </c>
      <c r="AL139" s="5">
        <v>0</v>
      </c>
      <c r="AM139" s="5">
        <v>0</v>
      </c>
      <c r="AN139" s="5">
        <v>250.036</v>
      </c>
      <c r="AO139" s="5">
        <v>0</v>
      </c>
      <c r="AP139" s="5">
        <v>250.036</v>
      </c>
      <c r="AQ139" s="5">
        <v>0</v>
      </c>
      <c r="AR139" s="5">
        <v>0</v>
      </c>
      <c r="AS139" s="5">
        <v>250.036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250.036</v>
      </c>
      <c r="BA139" s="5">
        <v>0</v>
      </c>
      <c r="BB139" s="5">
        <v>0</v>
      </c>
      <c r="BC139" s="5">
        <v>250.036</v>
      </c>
      <c r="BD139" s="5">
        <v>0</v>
      </c>
      <c r="BE139" s="5">
        <v>250.036</v>
      </c>
      <c r="BF139" s="5">
        <v>0</v>
      </c>
      <c r="BG139" s="5">
        <v>0</v>
      </c>
      <c r="BH139" s="5">
        <v>250.036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250.036</v>
      </c>
      <c r="BP139" s="4">
        <v>0</v>
      </c>
      <c r="BQ139" s="4">
        <v>0</v>
      </c>
      <c r="BR139" s="4">
        <v>250.036</v>
      </c>
      <c r="BS139" s="4">
        <v>0</v>
      </c>
      <c r="BT139" s="3"/>
    </row>
    <row r="140" spans="1:72" ht="31.5" x14ac:dyDescent="0.25">
      <c r="A140" s="3"/>
      <c r="B140" s="1"/>
      <c r="C140" s="1" t="s">
        <v>175</v>
      </c>
      <c r="D140" s="1"/>
      <c r="E140" s="1" t="s">
        <v>177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"/>
      <c r="Y140" s="2"/>
      <c r="Z140" s="3" t="s">
        <v>176</v>
      </c>
      <c r="AA140" s="4">
        <v>33123.910000000003</v>
      </c>
      <c r="AB140" s="4">
        <v>0</v>
      </c>
      <c r="AC140" s="4">
        <v>0</v>
      </c>
      <c r="AD140" s="4">
        <v>33123.910000000003</v>
      </c>
      <c r="AE140" s="4">
        <v>0</v>
      </c>
      <c r="AF140" s="4">
        <v>879.9</v>
      </c>
      <c r="AG140" s="4">
        <v>0</v>
      </c>
      <c r="AH140" s="4">
        <v>0</v>
      </c>
      <c r="AI140" s="4">
        <v>879.9</v>
      </c>
      <c r="AJ140" s="4">
        <v>0</v>
      </c>
      <c r="AK140" s="5">
        <f>34003.81+55.29077</f>
        <v>34059.100769999997</v>
      </c>
      <c r="AL140" s="5">
        <v>0</v>
      </c>
      <c r="AM140" s="5">
        <v>0</v>
      </c>
      <c r="AN140" s="5">
        <v>34003.81</v>
      </c>
      <c r="AO140" s="5">
        <v>0</v>
      </c>
      <c r="AP140" s="5">
        <v>34792.19</v>
      </c>
      <c r="AQ140" s="5">
        <v>0</v>
      </c>
      <c r="AR140" s="5">
        <v>0</v>
      </c>
      <c r="AS140" s="5">
        <v>34792.19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34792.19</v>
      </c>
      <c r="BA140" s="5">
        <v>0</v>
      </c>
      <c r="BB140" s="5">
        <v>0</v>
      </c>
      <c r="BC140" s="5">
        <v>34792.19</v>
      </c>
      <c r="BD140" s="5">
        <v>0</v>
      </c>
      <c r="BE140" s="5">
        <v>30722.567999999999</v>
      </c>
      <c r="BF140" s="5">
        <v>0</v>
      </c>
      <c r="BG140" s="5">
        <v>0</v>
      </c>
      <c r="BH140" s="5">
        <v>30722.567999999999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30722.567999999999</v>
      </c>
      <c r="BP140" s="4">
        <v>0</v>
      </c>
      <c r="BQ140" s="4">
        <v>0</v>
      </c>
      <c r="BR140" s="4">
        <v>30722.567999999999</v>
      </c>
      <c r="BS140" s="4">
        <v>0</v>
      </c>
      <c r="BT140" s="3"/>
    </row>
    <row r="141" spans="1:72" ht="47.25" x14ac:dyDescent="0.25">
      <c r="A141" s="3"/>
      <c r="B141" s="1"/>
      <c r="C141" s="1" t="s">
        <v>175</v>
      </c>
      <c r="D141" s="1"/>
      <c r="E141" s="1" t="s">
        <v>177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 t="s">
        <v>47</v>
      </c>
      <c r="U141" s="1"/>
      <c r="V141" s="2"/>
      <c r="W141" s="2"/>
      <c r="X141" s="2"/>
      <c r="Y141" s="2"/>
      <c r="Z141" s="3" t="s">
        <v>46</v>
      </c>
      <c r="AA141" s="4">
        <v>27860.82</v>
      </c>
      <c r="AB141" s="4">
        <v>0</v>
      </c>
      <c r="AC141" s="4">
        <v>0</v>
      </c>
      <c r="AD141" s="4">
        <v>27860.82</v>
      </c>
      <c r="AE141" s="4">
        <v>0</v>
      </c>
      <c r="AF141" s="4">
        <v>599.9</v>
      </c>
      <c r="AG141" s="4">
        <v>0</v>
      </c>
      <c r="AH141" s="4">
        <v>0</v>
      </c>
      <c r="AI141" s="4">
        <v>599.9</v>
      </c>
      <c r="AJ141" s="4">
        <v>0</v>
      </c>
      <c r="AK141" s="5">
        <f>28460.72+55.29077</f>
        <v>28516.010770000001</v>
      </c>
      <c r="AL141" s="5">
        <v>0</v>
      </c>
      <c r="AM141" s="5">
        <v>0</v>
      </c>
      <c r="AN141" s="5">
        <v>28460.720000000001</v>
      </c>
      <c r="AO141" s="5">
        <v>0</v>
      </c>
      <c r="AP141" s="5">
        <v>29888.82</v>
      </c>
      <c r="AQ141" s="5">
        <v>0</v>
      </c>
      <c r="AR141" s="5">
        <v>0</v>
      </c>
      <c r="AS141" s="5">
        <v>29888.82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29888.82</v>
      </c>
      <c r="BA141" s="5">
        <v>0</v>
      </c>
      <c r="BB141" s="5">
        <v>0</v>
      </c>
      <c r="BC141" s="5">
        <v>29888.82</v>
      </c>
      <c r="BD141" s="5">
        <v>0</v>
      </c>
      <c r="BE141" s="5">
        <v>25819.198</v>
      </c>
      <c r="BF141" s="5">
        <v>0</v>
      </c>
      <c r="BG141" s="5">
        <v>0</v>
      </c>
      <c r="BH141" s="5">
        <v>25819.198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25819.198</v>
      </c>
      <c r="BP141" s="4">
        <v>0</v>
      </c>
      <c r="BQ141" s="4">
        <v>0</v>
      </c>
      <c r="BR141" s="4">
        <v>25819.198</v>
      </c>
      <c r="BS141" s="4">
        <v>0</v>
      </c>
      <c r="BT141" s="3"/>
    </row>
    <row r="142" spans="1:72" ht="47.25" x14ac:dyDescent="0.25">
      <c r="A142" s="3"/>
      <c r="B142" s="1"/>
      <c r="C142" s="1" t="s">
        <v>175</v>
      </c>
      <c r="D142" s="1"/>
      <c r="E142" s="1" t="s">
        <v>177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 t="s">
        <v>161</v>
      </c>
      <c r="U142" s="1"/>
      <c r="V142" s="2"/>
      <c r="W142" s="2"/>
      <c r="X142" s="2"/>
      <c r="Y142" s="2"/>
      <c r="Z142" s="3" t="s">
        <v>160</v>
      </c>
      <c r="AA142" s="4">
        <v>5263.09</v>
      </c>
      <c r="AB142" s="4">
        <v>0</v>
      </c>
      <c r="AC142" s="4">
        <v>0</v>
      </c>
      <c r="AD142" s="4">
        <v>5263.09</v>
      </c>
      <c r="AE142" s="4">
        <v>0</v>
      </c>
      <c r="AF142" s="4">
        <v>280</v>
      </c>
      <c r="AG142" s="4">
        <v>0</v>
      </c>
      <c r="AH142" s="4">
        <v>0</v>
      </c>
      <c r="AI142" s="4">
        <v>280</v>
      </c>
      <c r="AJ142" s="4">
        <v>0</v>
      </c>
      <c r="AK142" s="5">
        <v>5543.09</v>
      </c>
      <c r="AL142" s="5">
        <v>0</v>
      </c>
      <c r="AM142" s="5">
        <v>0</v>
      </c>
      <c r="AN142" s="5">
        <v>5543.09</v>
      </c>
      <c r="AO142" s="5">
        <v>0</v>
      </c>
      <c r="AP142" s="5">
        <v>4903.37</v>
      </c>
      <c r="AQ142" s="5">
        <v>0</v>
      </c>
      <c r="AR142" s="5">
        <v>0</v>
      </c>
      <c r="AS142" s="5">
        <v>4903.37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4903.37</v>
      </c>
      <c r="BA142" s="5">
        <v>0</v>
      </c>
      <c r="BB142" s="5">
        <v>0</v>
      </c>
      <c r="BC142" s="5">
        <v>4903.37</v>
      </c>
      <c r="BD142" s="5">
        <v>0</v>
      </c>
      <c r="BE142" s="5">
        <v>4903.37</v>
      </c>
      <c r="BF142" s="5">
        <v>0</v>
      </c>
      <c r="BG142" s="5">
        <v>0</v>
      </c>
      <c r="BH142" s="5">
        <v>4903.37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4903.37</v>
      </c>
      <c r="BP142" s="4">
        <v>0</v>
      </c>
      <c r="BQ142" s="4">
        <v>0</v>
      </c>
      <c r="BR142" s="4">
        <v>4903.37</v>
      </c>
      <c r="BS142" s="4">
        <v>0</v>
      </c>
      <c r="BT142" s="3"/>
    </row>
    <row r="143" spans="1:72" ht="31.5" x14ac:dyDescent="0.25">
      <c r="A143" s="3"/>
      <c r="B143" s="1"/>
      <c r="C143" s="1" t="s">
        <v>175</v>
      </c>
      <c r="D143" s="1"/>
      <c r="E143" s="1" t="s">
        <v>179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"/>
      <c r="Y143" s="2"/>
      <c r="Z143" s="3" t="s">
        <v>178</v>
      </c>
      <c r="AA143" s="4">
        <v>230</v>
      </c>
      <c r="AB143" s="4">
        <v>0</v>
      </c>
      <c r="AC143" s="4">
        <v>0</v>
      </c>
      <c r="AD143" s="4">
        <v>230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5">
        <v>230</v>
      </c>
      <c r="AL143" s="5">
        <v>0</v>
      </c>
      <c r="AM143" s="5">
        <v>0</v>
      </c>
      <c r="AN143" s="5">
        <v>230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4">
        <v>0</v>
      </c>
      <c r="BQ143" s="4">
        <v>0</v>
      </c>
      <c r="BR143" s="4">
        <v>0</v>
      </c>
      <c r="BS143" s="4">
        <v>0</v>
      </c>
      <c r="BT143" s="3"/>
    </row>
    <row r="144" spans="1:72" ht="47.25" x14ac:dyDescent="0.25">
      <c r="A144" s="3"/>
      <c r="B144" s="1"/>
      <c r="C144" s="1" t="s">
        <v>175</v>
      </c>
      <c r="D144" s="1"/>
      <c r="E144" s="1" t="s">
        <v>179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 t="s">
        <v>47</v>
      </c>
      <c r="U144" s="1"/>
      <c r="V144" s="2"/>
      <c r="W144" s="2"/>
      <c r="X144" s="2"/>
      <c r="Y144" s="2"/>
      <c r="Z144" s="3" t="s">
        <v>46</v>
      </c>
      <c r="AA144" s="4">
        <v>230</v>
      </c>
      <c r="AB144" s="4">
        <v>0</v>
      </c>
      <c r="AC144" s="4">
        <v>0</v>
      </c>
      <c r="AD144" s="4">
        <v>230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5">
        <v>230</v>
      </c>
      <c r="AL144" s="5">
        <v>0</v>
      </c>
      <c r="AM144" s="5">
        <v>0</v>
      </c>
      <c r="AN144" s="5">
        <v>230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4">
        <v>0</v>
      </c>
      <c r="BQ144" s="4">
        <v>0</v>
      </c>
      <c r="BR144" s="4">
        <v>0</v>
      </c>
      <c r="BS144" s="4">
        <v>0</v>
      </c>
      <c r="BT144" s="3"/>
    </row>
    <row r="145" spans="1:72" ht="31.5" x14ac:dyDescent="0.25">
      <c r="A145" s="3"/>
      <c r="B145" s="1"/>
      <c r="C145" s="1" t="s">
        <v>175</v>
      </c>
      <c r="D145" s="1"/>
      <c r="E145" s="1" t="s">
        <v>180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"/>
      <c r="Y145" s="2"/>
      <c r="Z145" s="3" t="s">
        <v>119</v>
      </c>
      <c r="AA145" s="4">
        <v>3557.31</v>
      </c>
      <c r="AB145" s="4">
        <v>0</v>
      </c>
      <c r="AC145" s="4">
        <v>0</v>
      </c>
      <c r="AD145" s="4">
        <v>3557.31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5">
        <v>3557.31</v>
      </c>
      <c r="AL145" s="5">
        <v>0</v>
      </c>
      <c r="AM145" s="5">
        <v>0</v>
      </c>
      <c r="AN145" s="5">
        <v>3557.31</v>
      </c>
      <c r="AO145" s="5">
        <v>0</v>
      </c>
      <c r="AP145" s="5">
        <v>6280</v>
      </c>
      <c r="AQ145" s="5">
        <v>0</v>
      </c>
      <c r="AR145" s="5">
        <v>0</v>
      </c>
      <c r="AS145" s="5">
        <v>6280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6280</v>
      </c>
      <c r="BA145" s="5">
        <v>0</v>
      </c>
      <c r="BB145" s="5">
        <v>0</v>
      </c>
      <c r="BC145" s="5">
        <v>6280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4">
        <v>0</v>
      </c>
      <c r="BQ145" s="4">
        <v>0</v>
      </c>
      <c r="BR145" s="4">
        <v>0</v>
      </c>
      <c r="BS145" s="4">
        <v>0</v>
      </c>
      <c r="BT145" s="3"/>
    </row>
    <row r="146" spans="1:72" ht="47.25" x14ac:dyDescent="0.25">
      <c r="A146" s="3"/>
      <c r="B146" s="1"/>
      <c r="C146" s="1" t="s">
        <v>175</v>
      </c>
      <c r="D146" s="1"/>
      <c r="E146" s="1" t="s">
        <v>180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 t="s">
        <v>47</v>
      </c>
      <c r="U146" s="1"/>
      <c r="V146" s="2"/>
      <c r="W146" s="2"/>
      <c r="X146" s="2"/>
      <c r="Y146" s="2"/>
      <c r="Z146" s="3" t="s">
        <v>46</v>
      </c>
      <c r="AA146" s="4">
        <v>3557.31</v>
      </c>
      <c r="AB146" s="4">
        <v>0</v>
      </c>
      <c r="AC146" s="4">
        <v>0</v>
      </c>
      <c r="AD146" s="4">
        <v>3557.31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5">
        <v>3557.31</v>
      </c>
      <c r="AL146" s="5">
        <v>0</v>
      </c>
      <c r="AM146" s="5">
        <v>0</v>
      </c>
      <c r="AN146" s="5">
        <v>3557.31</v>
      </c>
      <c r="AO146" s="5">
        <v>0</v>
      </c>
      <c r="AP146" s="5">
        <v>6280</v>
      </c>
      <c r="AQ146" s="5">
        <v>0</v>
      </c>
      <c r="AR146" s="5">
        <v>0</v>
      </c>
      <c r="AS146" s="5">
        <v>6280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6280</v>
      </c>
      <c r="BA146" s="5">
        <v>0</v>
      </c>
      <c r="BB146" s="5">
        <v>0</v>
      </c>
      <c r="BC146" s="5">
        <v>6280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4">
        <v>0</v>
      </c>
      <c r="BQ146" s="4">
        <v>0</v>
      </c>
      <c r="BR146" s="4">
        <v>0</v>
      </c>
      <c r="BS146" s="4">
        <v>0</v>
      </c>
      <c r="BT146" s="3"/>
    </row>
    <row r="147" spans="1:72" ht="94.5" x14ac:dyDescent="0.25">
      <c r="A147" s="3"/>
      <c r="B147" s="1"/>
      <c r="C147" s="1" t="s">
        <v>175</v>
      </c>
      <c r="D147" s="1"/>
      <c r="E147" s="1" t="s">
        <v>182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"/>
      <c r="Y147" s="2"/>
      <c r="Z147" s="3" t="s">
        <v>181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13295.67</v>
      </c>
      <c r="AG147" s="4">
        <v>0</v>
      </c>
      <c r="AH147" s="4">
        <v>11831.9</v>
      </c>
      <c r="AI147" s="4">
        <v>1463.77</v>
      </c>
      <c r="AJ147" s="4">
        <v>0</v>
      </c>
      <c r="AK147" s="5">
        <v>13295.67</v>
      </c>
      <c r="AL147" s="5">
        <v>0</v>
      </c>
      <c r="AM147" s="5">
        <v>11831.9</v>
      </c>
      <c r="AN147" s="5">
        <v>1463.77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18988.333330000001</v>
      </c>
      <c r="AV147" s="5">
        <v>0</v>
      </c>
      <c r="AW147" s="5">
        <v>17089.5</v>
      </c>
      <c r="AX147" s="5">
        <v>1898.8333299999999</v>
      </c>
      <c r="AY147" s="5">
        <v>0</v>
      </c>
      <c r="AZ147" s="5">
        <v>18988.333330000001</v>
      </c>
      <c r="BA147" s="5">
        <v>0</v>
      </c>
      <c r="BB147" s="5">
        <v>17089.5</v>
      </c>
      <c r="BC147" s="5">
        <v>1898.8333299999999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18916.22222</v>
      </c>
      <c r="BK147" s="5">
        <v>0</v>
      </c>
      <c r="BL147" s="5">
        <v>17024.599999999999</v>
      </c>
      <c r="BM147" s="5">
        <v>1891.62222</v>
      </c>
      <c r="BN147" s="5">
        <v>0</v>
      </c>
      <c r="BO147" s="5">
        <v>18916.22222</v>
      </c>
      <c r="BP147" s="4">
        <v>0</v>
      </c>
      <c r="BQ147" s="4">
        <v>17024.599999999999</v>
      </c>
      <c r="BR147" s="4">
        <v>1891.62222</v>
      </c>
      <c r="BS147" s="4">
        <v>0</v>
      </c>
      <c r="BT147" s="3"/>
    </row>
    <row r="148" spans="1:72" ht="47.25" x14ac:dyDescent="0.25">
      <c r="A148" s="3"/>
      <c r="B148" s="1"/>
      <c r="C148" s="1" t="s">
        <v>175</v>
      </c>
      <c r="D148" s="1"/>
      <c r="E148" s="1" t="s">
        <v>182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 t="s">
        <v>47</v>
      </c>
      <c r="U148" s="1"/>
      <c r="V148" s="2"/>
      <c r="W148" s="2"/>
      <c r="X148" s="2"/>
      <c r="Y148" s="2"/>
      <c r="Z148" s="3" t="s">
        <v>46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13146.5556</v>
      </c>
      <c r="AG148" s="4">
        <v>0</v>
      </c>
      <c r="AH148" s="4">
        <v>11831.9</v>
      </c>
      <c r="AI148" s="4">
        <v>1314.6556</v>
      </c>
      <c r="AJ148" s="4">
        <v>0</v>
      </c>
      <c r="AK148" s="5">
        <v>13146.5556</v>
      </c>
      <c r="AL148" s="5">
        <v>0</v>
      </c>
      <c r="AM148" s="5">
        <v>11831.9</v>
      </c>
      <c r="AN148" s="5">
        <v>1314.6556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7757</v>
      </c>
      <c r="AV148" s="5">
        <v>0</v>
      </c>
      <c r="AW148" s="5">
        <v>6981.3</v>
      </c>
      <c r="AX148" s="5">
        <v>775.7</v>
      </c>
      <c r="AY148" s="5">
        <v>0</v>
      </c>
      <c r="AZ148" s="5">
        <v>7757</v>
      </c>
      <c r="BA148" s="5">
        <v>0</v>
      </c>
      <c r="BB148" s="5">
        <v>6981.3</v>
      </c>
      <c r="BC148" s="5">
        <v>775.7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4">
        <v>0</v>
      </c>
      <c r="BQ148" s="4">
        <v>0</v>
      </c>
      <c r="BR148" s="4">
        <v>0</v>
      </c>
      <c r="BS148" s="4">
        <v>0</v>
      </c>
      <c r="BT148" s="3"/>
    </row>
    <row r="149" spans="1:72" ht="15.75" x14ac:dyDescent="0.25">
      <c r="A149" s="3"/>
      <c r="B149" s="1"/>
      <c r="C149" s="1" t="s">
        <v>175</v>
      </c>
      <c r="D149" s="1"/>
      <c r="E149" s="1" t="s">
        <v>182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 t="s">
        <v>77</v>
      </c>
      <c r="U149" s="1"/>
      <c r="V149" s="2"/>
      <c r="W149" s="2"/>
      <c r="X149" s="2"/>
      <c r="Y149" s="2"/>
      <c r="Z149" s="3" t="s">
        <v>76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149.11439999999999</v>
      </c>
      <c r="AG149" s="4">
        <v>0</v>
      </c>
      <c r="AH149" s="4">
        <v>0</v>
      </c>
      <c r="AI149" s="4">
        <v>149.11439999999999</v>
      </c>
      <c r="AJ149" s="4">
        <v>0</v>
      </c>
      <c r="AK149" s="5">
        <v>149.11439999999999</v>
      </c>
      <c r="AL149" s="5">
        <v>0</v>
      </c>
      <c r="AM149" s="5">
        <v>0</v>
      </c>
      <c r="AN149" s="5">
        <v>149.11439999999999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11231.333329999999</v>
      </c>
      <c r="AV149" s="5">
        <v>0</v>
      </c>
      <c r="AW149" s="5">
        <v>10108.200000000001</v>
      </c>
      <c r="AX149" s="5">
        <v>1123.1333299999999</v>
      </c>
      <c r="AY149" s="5">
        <v>0</v>
      </c>
      <c r="AZ149" s="5">
        <v>11231.333329999999</v>
      </c>
      <c r="BA149" s="5">
        <v>0</v>
      </c>
      <c r="BB149" s="5">
        <v>10108.200000000001</v>
      </c>
      <c r="BC149" s="5">
        <v>1123.1333299999999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18916.22222</v>
      </c>
      <c r="BK149" s="5">
        <v>0</v>
      </c>
      <c r="BL149" s="5">
        <v>17024.599999999999</v>
      </c>
      <c r="BM149" s="5">
        <v>1891.62222</v>
      </c>
      <c r="BN149" s="5">
        <v>0</v>
      </c>
      <c r="BO149" s="5">
        <v>18916.22222</v>
      </c>
      <c r="BP149" s="4">
        <v>0</v>
      </c>
      <c r="BQ149" s="4">
        <v>17024.599999999999</v>
      </c>
      <c r="BR149" s="4">
        <v>1891.62222</v>
      </c>
      <c r="BS149" s="4">
        <v>0</v>
      </c>
      <c r="BT149" s="3"/>
    </row>
    <row r="150" spans="1:72" ht="47.25" x14ac:dyDescent="0.25">
      <c r="A150" s="3"/>
      <c r="B150" s="1"/>
      <c r="C150" s="1" t="s">
        <v>175</v>
      </c>
      <c r="D150" s="1"/>
      <c r="E150" s="1" t="s">
        <v>183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 t="s">
        <v>47</v>
      </c>
      <c r="U150" s="1"/>
      <c r="V150" s="2"/>
      <c r="W150" s="2"/>
      <c r="X150" s="2"/>
      <c r="Y150" s="2"/>
      <c r="Z150" s="3" t="s">
        <v>46</v>
      </c>
      <c r="AA150" s="4">
        <v>13146.55559</v>
      </c>
      <c r="AB150" s="4">
        <v>0</v>
      </c>
      <c r="AC150" s="4">
        <v>11831.9</v>
      </c>
      <c r="AD150" s="4">
        <v>1314.6555900000001</v>
      </c>
      <c r="AE150" s="4">
        <v>0</v>
      </c>
      <c r="AF150" s="4">
        <v>-13146.5556</v>
      </c>
      <c r="AG150" s="4">
        <v>0</v>
      </c>
      <c r="AH150" s="4">
        <v>-11831.9</v>
      </c>
      <c r="AI150" s="4">
        <v>-1314.6556</v>
      </c>
      <c r="AJ150" s="4">
        <v>0</v>
      </c>
      <c r="AK150" s="5">
        <v>-1.0000000000000001E-5</v>
      </c>
      <c r="AL150" s="5">
        <v>0</v>
      </c>
      <c r="AM150" s="5">
        <v>0</v>
      </c>
      <c r="AN150" s="5">
        <v>-1.0000000000000001E-5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-7757</v>
      </c>
      <c r="AV150" s="5">
        <v>0</v>
      </c>
      <c r="AW150" s="5">
        <v>-6981.3</v>
      </c>
      <c r="AX150" s="5">
        <v>-775.7</v>
      </c>
      <c r="AY150" s="5">
        <v>0</v>
      </c>
      <c r="AZ150" s="5">
        <v>-7757</v>
      </c>
      <c r="BA150" s="5">
        <v>0</v>
      </c>
      <c r="BB150" s="5">
        <v>-6981.3</v>
      </c>
      <c r="BC150" s="5">
        <v>-775.7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4">
        <v>0</v>
      </c>
      <c r="BQ150" s="4">
        <v>0</v>
      </c>
      <c r="BR150" s="4">
        <v>0</v>
      </c>
      <c r="BS150" s="4">
        <v>0</v>
      </c>
      <c r="BT150" s="3"/>
    </row>
    <row r="151" spans="1:72" ht="15.75" x14ac:dyDescent="0.25">
      <c r="A151" s="3"/>
      <c r="B151" s="1"/>
      <c r="C151" s="1" t="s">
        <v>175</v>
      </c>
      <c r="D151" s="1"/>
      <c r="E151" s="1" t="s">
        <v>183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 t="s">
        <v>77</v>
      </c>
      <c r="U151" s="1"/>
      <c r="V151" s="2"/>
      <c r="W151" s="2"/>
      <c r="X151" s="2"/>
      <c r="Y151" s="2"/>
      <c r="Z151" s="3" t="s">
        <v>76</v>
      </c>
      <c r="AA151" s="4">
        <v>149.11440999999999</v>
      </c>
      <c r="AB151" s="4">
        <v>0</v>
      </c>
      <c r="AC151" s="4">
        <v>0</v>
      </c>
      <c r="AD151" s="4">
        <v>149.11440999999999</v>
      </c>
      <c r="AE151" s="4">
        <v>0</v>
      </c>
      <c r="AF151" s="4">
        <v>-149.11439999999999</v>
      </c>
      <c r="AG151" s="4">
        <v>0</v>
      </c>
      <c r="AH151" s="4">
        <v>0</v>
      </c>
      <c r="AI151" s="4">
        <v>-149.11439999999999</v>
      </c>
      <c r="AJ151" s="4">
        <v>0</v>
      </c>
      <c r="AK151" s="5">
        <v>1.0000000000000001E-5</v>
      </c>
      <c r="AL151" s="5">
        <v>0</v>
      </c>
      <c r="AM151" s="5">
        <v>0</v>
      </c>
      <c r="AN151" s="5">
        <v>1.0000000000000001E-5</v>
      </c>
      <c r="AO151" s="5">
        <v>0</v>
      </c>
      <c r="AP151" s="5">
        <v>18988.333330000001</v>
      </c>
      <c r="AQ151" s="5">
        <v>0</v>
      </c>
      <c r="AR151" s="5">
        <v>17089.5</v>
      </c>
      <c r="AS151" s="5">
        <v>1898.8333299999999</v>
      </c>
      <c r="AT151" s="5">
        <v>0</v>
      </c>
      <c r="AU151" s="5">
        <v>-11231.333329999999</v>
      </c>
      <c r="AV151" s="5">
        <v>0</v>
      </c>
      <c r="AW151" s="5">
        <v>-10108.200000000001</v>
      </c>
      <c r="AX151" s="5">
        <v>-1123.1333299999999</v>
      </c>
      <c r="AY151" s="5">
        <v>0</v>
      </c>
      <c r="AZ151" s="5">
        <v>7757</v>
      </c>
      <c r="BA151" s="5">
        <v>0</v>
      </c>
      <c r="BB151" s="5">
        <v>6981.3</v>
      </c>
      <c r="BC151" s="5">
        <v>775.7</v>
      </c>
      <c r="BD151" s="5">
        <v>0</v>
      </c>
      <c r="BE151" s="5">
        <v>18916.22222</v>
      </c>
      <c r="BF151" s="5">
        <v>0</v>
      </c>
      <c r="BG151" s="5">
        <v>17024.599999999999</v>
      </c>
      <c r="BH151" s="5">
        <v>1891.62222</v>
      </c>
      <c r="BI151" s="5">
        <v>0</v>
      </c>
      <c r="BJ151" s="5">
        <v>-18916.22222</v>
      </c>
      <c r="BK151" s="5">
        <v>0</v>
      </c>
      <c r="BL151" s="5">
        <v>-17024.599999999999</v>
      </c>
      <c r="BM151" s="5">
        <v>-1891.62222</v>
      </c>
      <c r="BN151" s="5">
        <v>0</v>
      </c>
      <c r="BO151" s="5">
        <v>0</v>
      </c>
      <c r="BP151" s="4">
        <v>0</v>
      </c>
      <c r="BQ151" s="4">
        <v>0</v>
      </c>
      <c r="BR151" s="4">
        <v>0</v>
      </c>
      <c r="BS151" s="4">
        <v>0</v>
      </c>
      <c r="BT151" s="3"/>
    </row>
    <row r="152" spans="1:72" ht="31.5" x14ac:dyDescent="0.25">
      <c r="A152" s="3"/>
      <c r="B152" s="1"/>
      <c r="C152" s="1" t="s">
        <v>175</v>
      </c>
      <c r="D152" s="1"/>
      <c r="E152" s="1" t="s">
        <v>185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2"/>
      <c r="X152" s="2"/>
      <c r="Y152" s="2"/>
      <c r="Z152" s="3" t="s">
        <v>184</v>
      </c>
      <c r="AA152" s="4">
        <v>3906.1</v>
      </c>
      <c r="AB152" s="4">
        <v>0</v>
      </c>
      <c r="AC152" s="4">
        <v>0</v>
      </c>
      <c r="AD152" s="4">
        <v>3906.1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5">
        <v>3906.1</v>
      </c>
      <c r="AL152" s="5">
        <v>0</v>
      </c>
      <c r="AM152" s="5">
        <v>0</v>
      </c>
      <c r="AN152" s="5">
        <v>3906.1</v>
      </c>
      <c r="AO152" s="5">
        <v>0</v>
      </c>
      <c r="AP152" s="5">
        <v>1371.287</v>
      </c>
      <c r="AQ152" s="5">
        <v>0</v>
      </c>
      <c r="AR152" s="5">
        <v>0</v>
      </c>
      <c r="AS152" s="5">
        <v>1371.287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1371.287</v>
      </c>
      <c r="BA152" s="5">
        <v>0</v>
      </c>
      <c r="BB152" s="5">
        <v>0</v>
      </c>
      <c r="BC152" s="5">
        <v>1371.287</v>
      </c>
      <c r="BD152" s="5">
        <v>0</v>
      </c>
      <c r="BE152" s="5">
        <v>1828.31</v>
      </c>
      <c r="BF152" s="5">
        <v>0</v>
      </c>
      <c r="BG152" s="5">
        <v>0</v>
      </c>
      <c r="BH152" s="5">
        <v>1828.31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1828.31</v>
      </c>
      <c r="BP152" s="4">
        <v>0</v>
      </c>
      <c r="BQ152" s="4">
        <v>0</v>
      </c>
      <c r="BR152" s="4">
        <v>1828.31</v>
      </c>
      <c r="BS152" s="4">
        <v>0</v>
      </c>
      <c r="BT152" s="3"/>
    </row>
    <row r="153" spans="1:72" ht="47.25" x14ac:dyDescent="0.25">
      <c r="A153" s="3"/>
      <c r="B153" s="1"/>
      <c r="C153" s="1" t="s">
        <v>175</v>
      </c>
      <c r="D153" s="1"/>
      <c r="E153" s="1" t="s">
        <v>185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 t="s">
        <v>47</v>
      </c>
      <c r="U153" s="1"/>
      <c r="V153" s="2"/>
      <c r="W153" s="2"/>
      <c r="X153" s="2"/>
      <c r="Y153" s="2"/>
      <c r="Z153" s="3" t="s">
        <v>46</v>
      </c>
      <c r="AA153" s="4">
        <v>3906.1</v>
      </c>
      <c r="AB153" s="4">
        <v>0</v>
      </c>
      <c r="AC153" s="4">
        <v>0</v>
      </c>
      <c r="AD153" s="4">
        <v>3906.1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5">
        <v>3906.1</v>
      </c>
      <c r="AL153" s="5">
        <v>0</v>
      </c>
      <c r="AM153" s="5">
        <v>0</v>
      </c>
      <c r="AN153" s="5">
        <v>3906.1</v>
      </c>
      <c r="AO153" s="5">
        <v>0</v>
      </c>
      <c r="AP153" s="5">
        <v>1371.287</v>
      </c>
      <c r="AQ153" s="5">
        <v>0</v>
      </c>
      <c r="AR153" s="5">
        <v>0</v>
      </c>
      <c r="AS153" s="5">
        <v>1371.287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1371.287</v>
      </c>
      <c r="BA153" s="5">
        <v>0</v>
      </c>
      <c r="BB153" s="5">
        <v>0</v>
      </c>
      <c r="BC153" s="5">
        <v>1371.287</v>
      </c>
      <c r="BD153" s="5">
        <v>0</v>
      </c>
      <c r="BE153" s="5">
        <v>1828.31</v>
      </c>
      <c r="BF153" s="5">
        <v>0</v>
      </c>
      <c r="BG153" s="5">
        <v>0</v>
      </c>
      <c r="BH153" s="5">
        <v>1828.31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1828.31</v>
      </c>
      <c r="BP153" s="4">
        <v>0</v>
      </c>
      <c r="BQ153" s="4">
        <v>0</v>
      </c>
      <c r="BR153" s="4">
        <v>1828.31</v>
      </c>
      <c r="BS153" s="4">
        <v>0</v>
      </c>
      <c r="BT153" s="3"/>
    </row>
    <row r="154" spans="1:72" ht="31.5" x14ac:dyDescent="0.25">
      <c r="A154" s="3"/>
      <c r="B154" s="1"/>
      <c r="C154" s="1" t="s">
        <v>113</v>
      </c>
      <c r="D154" s="1"/>
      <c r="E154" s="1" t="s">
        <v>187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2"/>
      <c r="X154" s="2"/>
      <c r="Y154" s="2"/>
      <c r="Z154" s="3" t="s">
        <v>186</v>
      </c>
      <c r="AA154" s="4">
        <v>300</v>
      </c>
      <c r="AB154" s="4">
        <v>0</v>
      </c>
      <c r="AC154" s="4">
        <v>0</v>
      </c>
      <c r="AD154" s="4">
        <v>300</v>
      </c>
      <c r="AE154" s="4">
        <v>0</v>
      </c>
      <c r="AF154" s="4">
        <v>332.73</v>
      </c>
      <c r="AG154" s="4">
        <v>0</v>
      </c>
      <c r="AH154" s="4">
        <v>0</v>
      </c>
      <c r="AI154" s="4">
        <v>332.73</v>
      </c>
      <c r="AJ154" s="4">
        <v>0</v>
      </c>
      <c r="AK154" s="5">
        <v>632.73</v>
      </c>
      <c r="AL154" s="5">
        <v>0</v>
      </c>
      <c r="AM154" s="5">
        <v>0</v>
      </c>
      <c r="AN154" s="5">
        <v>632.73</v>
      </c>
      <c r="AO154" s="5">
        <v>0</v>
      </c>
      <c r="AP154" s="5">
        <v>300</v>
      </c>
      <c r="AQ154" s="5">
        <v>0</v>
      </c>
      <c r="AR154" s="5">
        <v>0</v>
      </c>
      <c r="AS154" s="5">
        <v>300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300</v>
      </c>
      <c r="BA154" s="5">
        <v>0</v>
      </c>
      <c r="BB154" s="5">
        <v>0</v>
      </c>
      <c r="BC154" s="5">
        <v>300</v>
      </c>
      <c r="BD154" s="5">
        <v>0</v>
      </c>
      <c r="BE154" s="5">
        <v>300</v>
      </c>
      <c r="BF154" s="5">
        <v>0</v>
      </c>
      <c r="BG154" s="5">
        <v>0</v>
      </c>
      <c r="BH154" s="5">
        <v>300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300</v>
      </c>
      <c r="BP154" s="4">
        <v>0</v>
      </c>
      <c r="BQ154" s="4">
        <v>0</v>
      </c>
      <c r="BR154" s="4">
        <v>300</v>
      </c>
      <c r="BS154" s="4">
        <v>0</v>
      </c>
      <c r="BT154" s="3"/>
    </row>
    <row r="155" spans="1:72" ht="47.25" x14ac:dyDescent="0.25">
      <c r="A155" s="3"/>
      <c r="B155" s="1"/>
      <c r="C155" s="1" t="s">
        <v>113</v>
      </c>
      <c r="D155" s="1"/>
      <c r="E155" s="1" t="s">
        <v>187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 t="s">
        <v>47</v>
      </c>
      <c r="U155" s="1"/>
      <c r="V155" s="2"/>
      <c r="W155" s="2"/>
      <c r="X155" s="2"/>
      <c r="Y155" s="2"/>
      <c r="Z155" s="3" t="s">
        <v>46</v>
      </c>
      <c r="AA155" s="4">
        <v>300</v>
      </c>
      <c r="AB155" s="4">
        <v>0</v>
      </c>
      <c r="AC155" s="4">
        <v>0</v>
      </c>
      <c r="AD155" s="4">
        <v>300</v>
      </c>
      <c r="AE155" s="4">
        <v>0</v>
      </c>
      <c r="AF155" s="4">
        <v>332.73</v>
      </c>
      <c r="AG155" s="4">
        <v>0</v>
      </c>
      <c r="AH155" s="4">
        <v>0</v>
      </c>
      <c r="AI155" s="4">
        <v>332.73</v>
      </c>
      <c r="AJ155" s="4">
        <v>0</v>
      </c>
      <c r="AK155" s="5">
        <v>632.73</v>
      </c>
      <c r="AL155" s="5">
        <v>0</v>
      </c>
      <c r="AM155" s="5">
        <v>0</v>
      </c>
      <c r="AN155" s="5">
        <v>632.73</v>
      </c>
      <c r="AO155" s="5">
        <v>0</v>
      </c>
      <c r="AP155" s="5">
        <v>300</v>
      </c>
      <c r="AQ155" s="5">
        <v>0</v>
      </c>
      <c r="AR155" s="5">
        <v>0</v>
      </c>
      <c r="AS155" s="5">
        <v>300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300</v>
      </c>
      <c r="BA155" s="5">
        <v>0</v>
      </c>
      <c r="BB155" s="5">
        <v>0</v>
      </c>
      <c r="BC155" s="5">
        <v>300</v>
      </c>
      <c r="BD155" s="5">
        <v>0</v>
      </c>
      <c r="BE155" s="5">
        <v>300</v>
      </c>
      <c r="BF155" s="5">
        <v>0</v>
      </c>
      <c r="BG155" s="5">
        <v>0</v>
      </c>
      <c r="BH155" s="5">
        <v>300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300</v>
      </c>
      <c r="BP155" s="4">
        <v>0</v>
      </c>
      <c r="BQ155" s="4">
        <v>0</v>
      </c>
      <c r="BR155" s="4">
        <v>300</v>
      </c>
      <c r="BS155" s="4">
        <v>0</v>
      </c>
      <c r="BT155" s="3"/>
    </row>
    <row r="156" spans="1:72" ht="63" x14ac:dyDescent="0.25">
      <c r="A156" s="3"/>
      <c r="B156" s="1"/>
      <c r="C156" s="1" t="s">
        <v>113</v>
      </c>
      <c r="D156" s="1"/>
      <c r="E156" s="1" t="s">
        <v>189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2"/>
      <c r="X156" s="2"/>
      <c r="Y156" s="2"/>
      <c r="Z156" s="3" t="s">
        <v>188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13988</v>
      </c>
      <c r="AQ156" s="5">
        <v>0</v>
      </c>
      <c r="AR156" s="5">
        <v>0</v>
      </c>
      <c r="AS156" s="5">
        <v>13988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13988</v>
      </c>
      <c r="BA156" s="5">
        <v>0</v>
      </c>
      <c r="BB156" s="5">
        <v>0</v>
      </c>
      <c r="BC156" s="5">
        <v>13988</v>
      </c>
      <c r="BD156" s="5">
        <v>0</v>
      </c>
      <c r="BE156" s="5">
        <v>2582.4</v>
      </c>
      <c r="BF156" s="5">
        <v>0</v>
      </c>
      <c r="BG156" s="5">
        <v>0</v>
      </c>
      <c r="BH156" s="5">
        <v>2582.4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2582.4</v>
      </c>
      <c r="BP156" s="4">
        <v>0</v>
      </c>
      <c r="BQ156" s="4">
        <v>0</v>
      </c>
      <c r="BR156" s="4">
        <v>2582.4</v>
      </c>
      <c r="BS156" s="4">
        <v>0</v>
      </c>
      <c r="BT156" s="3"/>
    </row>
    <row r="157" spans="1:72" ht="47.25" x14ac:dyDescent="0.25">
      <c r="A157" s="3"/>
      <c r="B157" s="1"/>
      <c r="C157" s="1" t="s">
        <v>113</v>
      </c>
      <c r="D157" s="1"/>
      <c r="E157" s="1" t="s">
        <v>189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 t="s">
        <v>47</v>
      </c>
      <c r="U157" s="1"/>
      <c r="V157" s="2"/>
      <c r="W157" s="2"/>
      <c r="X157" s="2"/>
      <c r="Y157" s="2"/>
      <c r="Z157" s="3" t="s">
        <v>46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13988</v>
      </c>
      <c r="AQ157" s="5">
        <v>0</v>
      </c>
      <c r="AR157" s="5">
        <v>0</v>
      </c>
      <c r="AS157" s="5">
        <v>13988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13988</v>
      </c>
      <c r="BA157" s="5">
        <v>0</v>
      </c>
      <c r="BB157" s="5">
        <v>0</v>
      </c>
      <c r="BC157" s="5">
        <v>13988</v>
      </c>
      <c r="BD157" s="5">
        <v>0</v>
      </c>
      <c r="BE157" s="5">
        <v>2582.4</v>
      </c>
      <c r="BF157" s="5">
        <v>0</v>
      </c>
      <c r="BG157" s="5">
        <v>0</v>
      </c>
      <c r="BH157" s="5">
        <v>2582.4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2582.4</v>
      </c>
      <c r="BP157" s="4">
        <v>0</v>
      </c>
      <c r="BQ157" s="4">
        <v>0</v>
      </c>
      <c r="BR157" s="4">
        <v>2582.4</v>
      </c>
      <c r="BS157" s="4">
        <v>0</v>
      </c>
      <c r="BT157" s="3"/>
    </row>
    <row r="158" spans="1:72" ht="15.75" x14ac:dyDescent="0.25">
      <c r="A158" s="3"/>
      <c r="B158" s="1"/>
      <c r="C158" s="1" t="s">
        <v>113</v>
      </c>
      <c r="D158" s="1"/>
      <c r="E158" s="1" t="s">
        <v>191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2"/>
      <c r="X158" s="2"/>
      <c r="Y158" s="2"/>
      <c r="Z158" s="3" t="s">
        <v>190</v>
      </c>
      <c r="AA158" s="4">
        <v>657.53353000000004</v>
      </c>
      <c r="AB158" s="4">
        <v>419.17655999999999</v>
      </c>
      <c r="AC158" s="4">
        <v>139.72696999999999</v>
      </c>
      <c r="AD158" s="4">
        <v>98.63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5">
        <v>657.53353000000004</v>
      </c>
      <c r="AL158" s="5">
        <v>419.17655999999999</v>
      </c>
      <c r="AM158" s="5">
        <v>139.72696999999999</v>
      </c>
      <c r="AN158" s="5">
        <v>98.63</v>
      </c>
      <c r="AO158" s="5">
        <v>0</v>
      </c>
      <c r="AP158" s="5">
        <v>61.02</v>
      </c>
      <c r="AQ158" s="5">
        <v>0</v>
      </c>
      <c r="AR158" s="5">
        <v>0</v>
      </c>
      <c r="AS158" s="5">
        <v>61.02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61.02</v>
      </c>
      <c r="BA158" s="5">
        <v>0</v>
      </c>
      <c r="BB158" s="5">
        <v>0</v>
      </c>
      <c r="BC158" s="5">
        <v>61.02</v>
      </c>
      <c r="BD158" s="5">
        <v>0</v>
      </c>
      <c r="BE158" s="5">
        <v>95.58</v>
      </c>
      <c r="BF158" s="5">
        <v>0</v>
      </c>
      <c r="BG158" s="5">
        <v>0</v>
      </c>
      <c r="BH158" s="5">
        <v>95.58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95.58</v>
      </c>
      <c r="BP158" s="4">
        <v>0</v>
      </c>
      <c r="BQ158" s="4">
        <v>0</v>
      </c>
      <c r="BR158" s="4">
        <v>95.58</v>
      </c>
      <c r="BS158" s="4">
        <v>0</v>
      </c>
      <c r="BT158" s="3"/>
    </row>
    <row r="159" spans="1:72" ht="47.25" x14ac:dyDescent="0.25">
      <c r="A159" s="3"/>
      <c r="B159" s="1"/>
      <c r="C159" s="1" t="s">
        <v>113</v>
      </c>
      <c r="D159" s="1"/>
      <c r="E159" s="1" t="s">
        <v>191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 t="s">
        <v>47</v>
      </c>
      <c r="U159" s="1"/>
      <c r="V159" s="2"/>
      <c r="W159" s="2"/>
      <c r="X159" s="2"/>
      <c r="Y159" s="2"/>
      <c r="Z159" s="3" t="s">
        <v>46</v>
      </c>
      <c r="AA159" s="4">
        <v>657.53353000000004</v>
      </c>
      <c r="AB159" s="4">
        <v>419.17655999999999</v>
      </c>
      <c r="AC159" s="4">
        <v>139.72696999999999</v>
      </c>
      <c r="AD159" s="4">
        <v>98.63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5">
        <v>657.53353000000004</v>
      </c>
      <c r="AL159" s="5">
        <v>419.17655999999999</v>
      </c>
      <c r="AM159" s="5">
        <v>139.72696999999999</v>
      </c>
      <c r="AN159" s="5">
        <v>98.63</v>
      </c>
      <c r="AO159" s="5">
        <v>0</v>
      </c>
      <c r="AP159" s="5">
        <v>61.02</v>
      </c>
      <c r="AQ159" s="5">
        <v>0</v>
      </c>
      <c r="AR159" s="5">
        <v>0</v>
      </c>
      <c r="AS159" s="5">
        <v>61.02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61.02</v>
      </c>
      <c r="BA159" s="5">
        <v>0</v>
      </c>
      <c r="BB159" s="5">
        <v>0</v>
      </c>
      <c r="BC159" s="5">
        <v>61.02</v>
      </c>
      <c r="BD159" s="5">
        <v>0</v>
      </c>
      <c r="BE159" s="5">
        <v>95.58</v>
      </c>
      <c r="BF159" s="5">
        <v>0</v>
      </c>
      <c r="BG159" s="5">
        <v>0</v>
      </c>
      <c r="BH159" s="5">
        <v>95.58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95.58</v>
      </c>
      <c r="BP159" s="4">
        <v>0</v>
      </c>
      <c r="BQ159" s="4">
        <v>0</v>
      </c>
      <c r="BR159" s="4">
        <v>95.58</v>
      </c>
      <c r="BS159" s="4">
        <v>0</v>
      </c>
      <c r="BT159" s="3"/>
    </row>
    <row r="160" spans="1:72" ht="47.25" x14ac:dyDescent="0.25">
      <c r="A160" s="3"/>
      <c r="B160" s="1"/>
      <c r="C160" s="1" t="s">
        <v>113</v>
      </c>
      <c r="D160" s="1"/>
      <c r="E160" s="1" t="s">
        <v>193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2"/>
      <c r="X160" s="2"/>
      <c r="Y160" s="2"/>
      <c r="Z160" s="3" t="s">
        <v>192</v>
      </c>
      <c r="AA160" s="4">
        <v>1560.2</v>
      </c>
      <c r="AB160" s="4">
        <v>0</v>
      </c>
      <c r="AC160" s="4">
        <v>1326.17</v>
      </c>
      <c r="AD160" s="4">
        <v>234.03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5">
        <v>1560.2</v>
      </c>
      <c r="AL160" s="5">
        <v>0</v>
      </c>
      <c r="AM160" s="5">
        <v>1326.17</v>
      </c>
      <c r="AN160" s="5">
        <v>234.03</v>
      </c>
      <c r="AO160" s="5">
        <v>0</v>
      </c>
      <c r="AP160" s="5">
        <v>225.96</v>
      </c>
      <c r="AQ160" s="5">
        <v>0</v>
      </c>
      <c r="AR160" s="5">
        <v>0</v>
      </c>
      <c r="AS160" s="5">
        <v>225.96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225.96</v>
      </c>
      <c r="BA160" s="5">
        <v>0</v>
      </c>
      <c r="BB160" s="5">
        <v>0</v>
      </c>
      <c r="BC160" s="5">
        <v>225.96</v>
      </c>
      <c r="BD160" s="5">
        <v>0</v>
      </c>
      <c r="BE160" s="5">
        <v>2098.1999999999998</v>
      </c>
      <c r="BF160" s="5">
        <v>0</v>
      </c>
      <c r="BG160" s="5">
        <v>0</v>
      </c>
      <c r="BH160" s="5">
        <v>2098.1999999999998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2098.1999999999998</v>
      </c>
      <c r="BP160" s="4">
        <v>0</v>
      </c>
      <c r="BQ160" s="4">
        <v>0</v>
      </c>
      <c r="BR160" s="4">
        <v>2098.1999999999998</v>
      </c>
      <c r="BS160" s="4">
        <v>0</v>
      </c>
      <c r="BT160" s="3"/>
    </row>
    <row r="161" spans="1:72" ht="47.25" x14ac:dyDescent="0.25">
      <c r="A161" s="3"/>
      <c r="B161" s="1"/>
      <c r="C161" s="1" t="s">
        <v>113</v>
      </c>
      <c r="D161" s="1"/>
      <c r="E161" s="1" t="s">
        <v>193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 t="s">
        <v>47</v>
      </c>
      <c r="U161" s="1"/>
      <c r="V161" s="2"/>
      <c r="W161" s="2"/>
      <c r="X161" s="2"/>
      <c r="Y161" s="2"/>
      <c r="Z161" s="3" t="s">
        <v>46</v>
      </c>
      <c r="AA161" s="4">
        <v>1560.2</v>
      </c>
      <c r="AB161" s="4">
        <v>0</v>
      </c>
      <c r="AC161" s="4">
        <v>1326.17</v>
      </c>
      <c r="AD161" s="4">
        <v>234.03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5">
        <v>1560.2</v>
      </c>
      <c r="AL161" s="5">
        <v>0</v>
      </c>
      <c r="AM161" s="5">
        <v>1326.17</v>
      </c>
      <c r="AN161" s="5">
        <v>234.03</v>
      </c>
      <c r="AO161" s="5">
        <v>0</v>
      </c>
      <c r="AP161" s="5">
        <v>225.96</v>
      </c>
      <c r="AQ161" s="5">
        <v>0</v>
      </c>
      <c r="AR161" s="5">
        <v>0</v>
      </c>
      <c r="AS161" s="5">
        <v>225.96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225.96</v>
      </c>
      <c r="BA161" s="5">
        <v>0</v>
      </c>
      <c r="BB161" s="5">
        <v>0</v>
      </c>
      <c r="BC161" s="5">
        <v>225.96</v>
      </c>
      <c r="BD161" s="5">
        <v>0</v>
      </c>
      <c r="BE161" s="5">
        <v>2098.1999999999998</v>
      </c>
      <c r="BF161" s="5">
        <v>0</v>
      </c>
      <c r="BG161" s="5">
        <v>0</v>
      </c>
      <c r="BH161" s="5">
        <v>2098.1999999999998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2098.1999999999998</v>
      </c>
      <c r="BP161" s="4">
        <v>0</v>
      </c>
      <c r="BQ161" s="4">
        <v>0</v>
      </c>
      <c r="BR161" s="4">
        <v>2098.1999999999998</v>
      </c>
      <c r="BS161" s="4">
        <v>0</v>
      </c>
      <c r="BT161" s="3"/>
    </row>
    <row r="162" spans="1:72" ht="63" x14ac:dyDescent="0.25">
      <c r="A162" s="3"/>
      <c r="B162" s="1"/>
      <c r="C162" s="1" t="s">
        <v>118</v>
      </c>
      <c r="D162" s="1"/>
      <c r="E162" s="1" t="s">
        <v>195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2"/>
      <c r="X162" s="2"/>
      <c r="Y162" s="2"/>
      <c r="Z162" s="3" t="s">
        <v>194</v>
      </c>
      <c r="AA162" s="4">
        <v>130.1</v>
      </c>
      <c r="AB162" s="4">
        <v>0</v>
      </c>
      <c r="AC162" s="4">
        <v>130.1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5">
        <v>130.1</v>
      </c>
      <c r="AL162" s="5">
        <v>0</v>
      </c>
      <c r="AM162" s="5">
        <v>130.1</v>
      </c>
      <c r="AN162" s="5">
        <v>0</v>
      </c>
      <c r="AO162" s="5">
        <v>0</v>
      </c>
      <c r="AP162" s="5">
        <v>147.80000000000001</v>
      </c>
      <c r="AQ162" s="5">
        <v>0</v>
      </c>
      <c r="AR162" s="5">
        <v>147.80000000000001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147.80000000000001</v>
      </c>
      <c r="BA162" s="5">
        <v>0</v>
      </c>
      <c r="BB162" s="5">
        <v>147.80000000000001</v>
      </c>
      <c r="BC162" s="5">
        <v>0</v>
      </c>
      <c r="BD162" s="5">
        <v>0</v>
      </c>
      <c r="BE162" s="5">
        <v>206.8</v>
      </c>
      <c r="BF162" s="5">
        <v>0</v>
      </c>
      <c r="BG162" s="5">
        <v>206.8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206.8</v>
      </c>
      <c r="BP162" s="4">
        <v>0</v>
      </c>
      <c r="BQ162" s="4">
        <v>206.8</v>
      </c>
      <c r="BR162" s="4">
        <v>0</v>
      </c>
      <c r="BS162" s="4">
        <v>0</v>
      </c>
      <c r="BT162" s="3"/>
    </row>
    <row r="163" spans="1:72" ht="47.25" x14ac:dyDescent="0.25">
      <c r="A163" s="3"/>
      <c r="B163" s="1"/>
      <c r="C163" s="1" t="s">
        <v>118</v>
      </c>
      <c r="D163" s="1"/>
      <c r="E163" s="1" t="s">
        <v>195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 t="s">
        <v>47</v>
      </c>
      <c r="U163" s="1"/>
      <c r="V163" s="2"/>
      <c r="W163" s="2"/>
      <c r="X163" s="2"/>
      <c r="Y163" s="2"/>
      <c r="Z163" s="3" t="s">
        <v>46</v>
      </c>
      <c r="AA163" s="4">
        <v>130.1</v>
      </c>
      <c r="AB163" s="4">
        <v>0</v>
      </c>
      <c r="AC163" s="4">
        <v>130.1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5">
        <v>130.1</v>
      </c>
      <c r="AL163" s="5">
        <v>0</v>
      </c>
      <c r="AM163" s="5">
        <v>130.1</v>
      </c>
      <c r="AN163" s="5">
        <v>0</v>
      </c>
      <c r="AO163" s="5">
        <v>0</v>
      </c>
      <c r="AP163" s="5">
        <v>147.80000000000001</v>
      </c>
      <c r="AQ163" s="5">
        <v>0</v>
      </c>
      <c r="AR163" s="5">
        <v>147.80000000000001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147.80000000000001</v>
      </c>
      <c r="BA163" s="5">
        <v>0</v>
      </c>
      <c r="BB163" s="5">
        <v>147.80000000000001</v>
      </c>
      <c r="BC163" s="5">
        <v>0</v>
      </c>
      <c r="BD163" s="5">
        <v>0</v>
      </c>
      <c r="BE163" s="5">
        <v>206.8</v>
      </c>
      <c r="BF163" s="5">
        <v>0</v>
      </c>
      <c r="BG163" s="5">
        <v>206.8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206.8</v>
      </c>
      <c r="BP163" s="4">
        <v>0</v>
      </c>
      <c r="BQ163" s="4">
        <v>206.8</v>
      </c>
      <c r="BR163" s="4">
        <v>0</v>
      </c>
      <c r="BS163" s="4">
        <v>0</v>
      </c>
      <c r="BT163" s="3"/>
    </row>
    <row r="164" spans="1:72" ht="15.75" x14ac:dyDescent="0.25">
      <c r="A164" s="3"/>
      <c r="B164" s="1"/>
      <c r="C164" s="1" t="s">
        <v>118</v>
      </c>
      <c r="D164" s="1"/>
      <c r="E164" s="1" t="s">
        <v>167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2"/>
      <c r="X164" s="2"/>
      <c r="Y164" s="2"/>
      <c r="Z164" s="3" t="s">
        <v>166</v>
      </c>
      <c r="AA164" s="4">
        <v>265.14999999999998</v>
      </c>
      <c r="AB164" s="4">
        <v>0</v>
      </c>
      <c r="AC164" s="4">
        <v>0</v>
      </c>
      <c r="AD164" s="4">
        <v>265.14999999999998</v>
      </c>
      <c r="AE164" s="4">
        <v>0</v>
      </c>
      <c r="AF164" s="4">
        <v>-100</v>
      </c>
      <c r="AG164" s="4">
        <v>0</v>
      </c>
      <c r="AH164" s="4">
        <v>0</v>
      </c>
      <c r="AI164" s="4">
        <v>-100</v>
      </c>
      <c r="AJ164" s="4">
        <v>0</v>
      </c>
      <c r="AK164" s="5">
        <v>165.15</v>
      </c>
      <c r="AL164" s="5">
        <v>0</v>
      </c>
      <c r="AM164" s="5">
        <v>0</v>
      </c>
      <c r="AN164" s="5">
        <v>165.15</v>
      </c>
      <c r="AO164" s="5">
        <v>0</v>
      </c>
      <c r="AP164" s="5">
        <v>206.1</v>
      </c>
      <c r="AQ164" s="5">
        <v>0</v>
      </c>
      <c r="AR164" s="5">
        <v>0</v>
      </c>
      <c r="AS164" s="5">
        <v>206.1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206.1</v>
      </c>
      <c r="BA164" s="5">
        <v>0</v>
      </c>
      <c r="BB164" s="5">
        <v>0</v>
      </c>
      <c r="BC164" s="5">
        <v>206.1</v>
      </c>
      <c r="BD164" s="5">
        <v>0</v>
      </c>
      <c r="BE164" s="5">
        <v>206.1</v>
      </c>
      <c r="BF164" s="5">
        <v>0</v>
      </c>
      <c r="BG164" s="5">
        <v>0</v>
      </c>
      <c r="BH164" s="5">
        <v>206.1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206.1</v>
      </c>
      <c r="BP164" s="4">
        <v>0</v>
      </c>
      <c r="BQ164" s="4">
        <v>0</v>
      </c>
      <c r="BR164" s="4">
        <v>206.1</v>
      </c>
      <c r="BS164" s="4">
        <v>0</v>
      </c>
      <c r="BT164" s="3"/>
    </row>
    <row r="165" spans="1:72" ht="47.25" x14ac:dyDescent="0.25">
      <c r="A165" s="3"/>
      <c r="B165" s="1"/>
      <c r="C165" s="1" t="s">
        <v>118</v>
      </c>
      <c r="D165" s="1"/>
      <c r="E165" s="1" t="s">
        <v>167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 t="s">
        <v>47</v>
      </c>
      <c r="U165" s="1"/>
      <c r="V165" s="2"/>
      <c r="W165" s="2"/>
      <c r="X165" s="2"/>
      <c r="Y165" s="2"/>
      <c r="Z165" s="3" t="s">
        <v>46</v>
      </c>
      <c r="AA165" s="4">
        <v>265.14999999999998</v>
      </c>
      <c r="AB165" s="4">
        <v>0</v>
      </c>
      <c r="AC165" s="4">
        <v>0</v>
      </c>
      <c r="AD165" s="4">
        <v>265.14999999999998</v>
      </c>
      <c r="AE165" s="4">
        <v>0</v>
      </c>
      <c r="AF165" s="4">
        <v>-100</v>
      </c>
      <c r="AG165" s="4">
        <v>0</v>
      </c>
      <c r="AH165" s="4">
        <v>0</v>
      </c>
      <c r="AI165" s="4">
        <v>-100</v>
      </c>
      <c r="AJ165" s="4">
        <v>0</v>
      </c>
      <c r="AK165" s="5">
        <v>165.15</v>
      </c>
      <c r="AL165" s="5">
        <v>0</v>
      </c>
      <c r="AM165" s="5">
        <v>0</v>
      </c>
      <c r="AN165" s="5">
        <v>165.15</v>
      </c>
      <c r="AO165" s="5">
        <v>0</v>
      </c>
      <c r="AP165" s="5">
        <v>206.1</v>
      </c>
      <c r="AQ165" s="5">
        <v>0</v>
      </c>
      <c r="AR165" s="5">
        <v>0</v>
      </c>
      <c r="AS165" s="5">
        <v>206.1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206.1</v>
      </c>
      <c r="BA165" s="5">
        <v>0</v>
      </c>
      <c r="BB165" s="5">
        <v>0</v>
      </c>
      <c r="BC165" s="5">
        <v>206.1</v>
      </c>
      <c r="BD165" s="5">
        <v>0</v>
      </c>
      <c r="BE165" s="5">
        <v>206.1</v>
      </c>
      <c r="BF165" s="5">
        <v>0</v>
      </c>
      <c r="BG165" s="5">
        <v>0</v>
      </c>
      <c r="BH165" s="5">
        <v>206.1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206.1</v>
      </c>
      <c r="BP165" s="4">
        <v>0</v>
      </c>
      <c r="BQ165" s="4">
        <v>0</v>
      </c>
      <c r="BR165" s="4">
        <v>206.1</v>
      </c>
      <c r="BS165" s="4">
        <v>0</v>
      </c>
      <c r="BT165" s="3"/>
    </row>
    <row r="166" spans="1:72" ht="15.75" x14ac:dyDescent="0.25">
      <c r="A166" s="3"/>
      <c r="B166" s="1"/>
      <c r="C166" s="1" t="s">
        <v>121</v>
      </c>
      <c r="D166" s="1"/>
      <c r="E166" s="1" t="s">
        <v>167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2"/>
      <c r="X166" s="2"/>
      <c r="Y166" s="2"/>
      <c r="Z166" s="3" t="s">
        <v>166</v>
      </c>
      <c r="AA166" s="4">
        <v>3737.35</v>
      </c>
      <c r="AB166" s="4">
        <v>0</v>
      </c>
      <c r="AC166" s="4">
        <v>0</v>
      </c>
      <c r="AD166" s="4">
        <v>3737.35</v>
      </c>
      <c r="AE166" s="4">
        <v>0</v>
      </c>
      <c r="AF166" s="4">
        <v>-115.71823999999999</v>
      </c>
      <c r="AG166" s="4">
        <v>0</v>
      </c>
      <c r="AH166" s="4">
        <v>0</v>
      </c>
      <c r="AI166" s="4">
        <v>-115.71823999999999</v>
      </c>
      <c r="AJ166" s="4">
        <v>0</v>
      </c>
      <c r="AK166" s="5">
        <v>3621.6317600000002</v>
      </c>
      <c r="AL166" s="5">
        <v>0</v>
      </c>
      <c r="AM166" s="5">
        <v>0</v>
      </c>
      <c r="AN166" s="5">
        <v>3621.6317600000002</v>
      </c>
      <c r="AO166" s="5">
        <v>0</v>
      </c>
      <c r="AP166" s="5">
        <v>4233.99</v>
      </c>
      <c r="AQ166" s="5">
        <v>0</v>
      </c>
      <c r="AR166" s="5">
        <v>0</v>
      </c>
      <c r="AS166" s="5">
        <v>4233.99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4233.99</v>
      </c>
      <c r="BA166" s="5">
        <v>0</v>
      </c>
      <c r="BB166" s="5">
        <v>0</v>
      </c>
      <c r="BC166" s="5">
        <v>4233.99</v>
      </c>
      <c r="BD166" s="5">
        <v>0</v>
      </c>
      <c r="BE166" s="5">
        <v>5133.99</v>
      </c>
      <c r="BF166" s="5">
        <v>0</v>
      </c>
      <c r="BG166" s="5">
        <v>0</v>
      </c>
      <c r="BH166" s="5">
        <v>5133.99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5133.99</v>
      </c>
      <c r="BP166" s="4">
        <v>0</v>
      </c>
      <c r="BQ166" s="4">
        <v>0</v>
      </c>
      <c r="BR166" s="4">
        <v>5133.99</v>
      </c>
      <c r="BS166" s="4">
        <v>0</v>
      </c>
      <c r="BT166" s="3"/>
    </row>
    <row r="167" spans="1:72" ht="47.25" x14ac:dyDescent="0.25">
      <c r="A167" s="3"/>
      <c r="B167" s="1"/>
      <c r="C167" s="1" t="s">
        <v>121</v>
      </c>
      <c r="D167" s="1"/>
      <c r="E167" s="1" t="s">
        <v>167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 t="s">
        <v>47</v>
      </c>
      <c r="U167" s="1"/>
      <c r="V167" s="2"/>
      <c r="W167" s="2"/>
      <c r="X167" s="2"/>
      <c r="Y167" s="2"/>
      <c r="Z167" s="3" t="s">
        <v>46</v>
      </c>
      <c r="AA167" s="4">
        <v>3737.35</v>
      </c>
      <c r="AB167" s="4">
        <v>0</v>
      </c>
      <c r="AC167" s="4">
        <v>0</v>
      </c>
      <c r="AD167" s="4">
        <v>3737.35</v>
      </c>
      <c r="AE167" s="4">
        <v>0</v>
      </c>
      <c r="AF167" s="4">
        <v>-115.71823999999999</v>
      </c>
      <c r="AG167" s="4">
        <v>0</v>
      </c>
      <c r="AH167" s="4">
        <v>0</v>
      </c>
      <c r="AI167" s="4">
        <v>-115.71823999999999</v>
      </c>
      <c r="AJ167" s="4">
        <v>0</v>
      </c>
      <c r="AK167" s="5">
        <v>3621.6317600000002</v>
      </c>
      <c r="AL167" s="5">
        <v>0</v>
      </c>
      <c r="AM167" s="5">
        <v>0</v>
      </c>
      <c r="AN167" s="5">
        <v>3621.6317600000002</v>
      </c>
      <c r="AO167" s="5">
        <v>0</v>
      </c>
      <c r="AP167" s="5">
        <v>4233.99</v>
      </c>
      <c r="AQ167" s="5">
        <v>0</v>
      </c>
      <c r="AR167" s="5">
        <v>0</v>
      </c>
      <c r="AS167" s="5">
        <v>4233.99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4233.99</v>
      </c>
      <c r="BA167" s="5">
        <v>0</v>
      </c>
      <c r="BB167" s="5">
        <v>0</v>
      </c>
      <c r="BC167" s="5">
        <v>4233.99</v>
      </c>
      <c r="BD167" s="5">
        <v>0</v>
      </c>
      <c r="BE167" s="5">
        <v>5133.99</v>
      </c>
      <c r="BF167" s="5">
        <v>0</v>
      </c>
      <c r="BG167" s="5">
        <v>0</v>
      </c>
      <c r="BH167" s="5">
        <v>5133.99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5133.99</v>
      </c>
      <c r="BP167" s="4">
        <v>0</v>
      </c>
      <c r="BQ167" s="4">
        <v>0</v>
      </c>
      <c r="BR167" s="4">
        <v>5133.99</v>
      </c>
      <c r="BS167" s="4">
        <v>0</v>
      </c>
      <c r="BT167" s="3"/>
    </row>
    <row r="168" spans="1:72" ht="94.5" x14ac:dyDescent="0.25">
      <c r="A168" s="3"/>
      <c r="B168" s="1"/>
      <c r="C168" s="1" t="s">
        <v>121</v>
      </c>
      <c r="D168" s="1"/>
      <c r="E168" s="1" t="s">
        <v>197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2"/>
      <c r="X168" s="2"/>
      <c r="Y168" s="2"/>
      <c r="Z168" s="3" t="s">
        <v>196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114.35642</v>
      </c>
      <c r="AG168" s="4">
        <v>0</v>
      </c>
      <c r="AH168" s="4">
        <v>0</v>
      </c>
      <c r="AI168" s="4">
        <v>114.35642</v>
      </c>
      <c r="AJ168" s="4">
        <v>0</v>
      </c>
      <c r="AK168" s="5">
        <v>114.35642</v>
      </c>
      <c r="AL168" s="5">
        <v>0</v>
      </c>
      <c r="AM168" s="5">
        <v>0</v>
      </c>
      <c r="AN168" s="5">
        <v>114.35642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4">
        <v>0</v>
      </c>
      <c r="BQ168" s="4">
        <v>0</v>
      </c>
      <c r="BR168" s="4">
        <v>0</v>
      </c>
      <c r="BS168" s="4">
        <v>0</v>
      </c>
      <c r="BT168" s="3"/>
    </row>
    <row r="169" spans="1:72" ht="15.75" x14ac:dyDescent="0.25">
      <c r="A169" s="3"/>
      <c r="B169" s="1"/>
      <c r="C169" s="1" t="s">
        <v>121</v>
      </c>
      <c r="D169" s="1"/>
      <c r="E169" s="1" t="s">
        <v>197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 t="s">
        <v>77</v>
      </c>
      <c r="U169" s="1"/>
      <c r="V169" s="2"/>
      <c r="W169" s="2"/>
      <c r="X169" s="2"/>
      <c r="Y169" s="2"/>
      <c r="Z169" s="3" t="s">
        <v>76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114.35642</v>
      </c>
      <c r="AG169" s="4">
        <v>0</v>
      </c>
      <c r="AH169" s="4">
        <v>0</v>
      </c>
      <c r="AI169" s="4">
        <v>114.35642</v>
      </c>
      <c r="AJ169" s="4">
        <v>0</v>
      </c>
      <c r="AK169" s="5">
        <v>114.35642</v>
      </c>
      <c r="AL169" s="5">
        <v>0</v>
      </c>
      <c r="AM169" s="5">
        <v>0</v>
      </c>
      <c r="AN169" s="5">
        <v>114.35642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4">
        <v>0</v>
      </c>
      <c r="BQ169" s="4">
        <v>0</v>
      </c>
      <c r="BR169" s="4">
        <v>0</v>
      </c>
      <c r="BS169" s="4">
        <v>0</v>
      </c>
      <c r="BT169" s="3"/>
    </row>
    <row r="170" spans="1:72" ht="31.5" x14ac:dyDescent="0.25">
      <c r="A170" s="3"/>
      <c r="B170" s="1"/>
      <c r="C170" s="1" t="s">
        <v>198</v>
      </c>
      <c r="D170" s="1"/>
      <c r="E170" s="1" t="s">
        <v>200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2"/>
      <c r="X170" s="2"/>
      <c r="Y170" s="2"/>
      <c r="Z170" s="3" t="s">
        <v>199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116</v>
      </c>
      <c r="AG170" s="4">
        <v>0</v>
      </c>
      <c r="AH170" s="4">
        <v>0</v>
      </c>
      <c r="AI170" s="4">
        <v>116</v>
      </c>
      <c r="AJ170" s="4">
        <v>0</v>
      </c>
      <c r="AK170" s="5">
        <v>116</v>
      </c>
      <c r="AL170" s="5">
        <v>0</v>
      </c>
      <c r="AM170" s="5">
        <v>0</v>
      </c>
      <c r="AN170" s="5">
        <v>116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4">
        <v>0</v>
      </c>
      <c r="BQ170" s="4">
        <v>0</v>
      </c>
      <c r="BR170" s="4">
        <v>0</v>
      </c>
      <c r="BS170" s="4">
        <v>0</v>
      </c>
      <c r="BT170" s="3"/>
    </row>
    <row r="171" spans="1:72" ht="47.25" x14ac:dyDescent="0.25">
      <c r="A171" s="3"/>
      <c r="B171" s="1"/>
      <c r="C171" s="1" t="s">
        <v>198</v>
      </c>
      <c r="D171" s="1"/>
      <c r="E171" s="1" t="s">
        <v>200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 t="s">
        <v>161</v>
      </c>
      <c r="U171" s="1"/>
      <c r="V171" s="2"/>
      <c r="W171" s="2"/>
      <c r="X171" s="2"/>
      <c r="Y171" s="2"/>
      <c r="Z171" s="3" t="s">
        <v>160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116</v>
      </c>
      <c r="AG171" s="4">
        <v>0</v>
      </c>
      <c r="AH171" s="4">
        <v>0</v>
      </c>
      <c r="AI171" s="4">
        <v>116</v>
      </c>
      <c r="AJ171" s="4">
        <v>0</v>
      </c>
      <c r="AK171" s="5">
        <v>116</v>
      </c>
      <c r="AL171" s="5">
        <v>0</v>
      </c>
      <c r="AM171" s="5">
        <v>0</v>
      </c>
      <c r="AN171" s="5">
        <v>116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4">
        <v>0</v>
      </c>
      <c r="BQ171" s="4">
        <v>0</v>
      </c>
      <c r="BR171" s="4">
        <v>0</v>
      </c>
      <c r="BS171" s="4">
        <v>0</v>
      </c>
      <c r="BT171" s="3"/>
    </row>
    <row r="172" spans="1:72" ht="141.75" x14ac:dyDescent="0.25">
      <c r="A172" s="3"/>
      <c r="B172" s="1"/>
      <c r="C172" s="1" t="s">
        <v>150</v>
      </c>
      <c r="D172" s="1"/>
      <c r="E172" s="1" t="s">
        <v>202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2"/>
      <c r="X172" s="2"/>
      <c r="Y172" s="2"/>
      <c r="Z172" s="19" t="s">
        <v>201</v>
      </c>
      <c r="AA172" s="4">
        <v>8282.7000000000007</v>
      </c>
      <c r="AB172" s="4">
        <v>0</v>
      </c>
      <c r="AC172" s="4">
        <v>8282.7000000000007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5">
        <v>8282.7000000000007</v>
      </c>
      <c r="AL172" s="5">
        <v>0</v>
      </c>
      <c r="AM172" s="5">
        <v>8282.7000000000007</v>
      </c>
      <c r="AN172" s="5">
        <v>0</v>
      </c>
      <c r="AO172" s="5">
        <v>0</v>
      </c>
      <c r="AP172" s="5">
        <v>8282.7000000000007</v>
      </c>
      <c r="AQ172" s="5">
        <v>0</v>
      </c>
      <c r="AR172" s="5">
        <v>8282.7000000000007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8282.7000000000007</v>
      </c>
      <c r="BA172" s="5">
        <v>0</v>
      </c>
      <c r="BB172" s="5">
        <v>8282.7000000000007</v>
      </c>
      <c r="BC172" s="5">
        <v>0</v>
      </c>
      <c r="BD172" s="5">
        <v>0</v>
      </c>
      <c r="BE172" s="5">
        <v>8282.7000000000007</v>
      </c>
      <c r="BF172" s="5">
        <v>0</v>
      </c>
      <c r="BG172" s="5">
        <v>8282.7000000000007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8282.7000000000007</v>
      </c>
      <c r="BP172" s="4">
        <v>0</v>
      </c>
      <c r="BQ172" s="4">
        <v>8282.7000000000007</v>
      </c>
      <c r="BR172" s="4">
        <v>0</v>
      </c>
      <c r="BS172" s="4">
        <v>0</v>
      </c>
      <c r="BT172" s="3"/>
    </row>
    <row r="173" spans="1:72" ht="47.25" x14ac:dyDescent="0.25">
      <c r="A173" s="3"/>
      <c r="B173" s="1"/>
      <c r="C173" s="1" t="s">
        <v>150</v>
      </c>
      <c r="D173" s="1"/>
      <c r="E173" s="1" t="s">
        <v>202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 t="s">
        <v>125</v>
      </c>
      <c r="U173" s="1"/>
      <c r="V173" s="2"/>
      <c r="W173" s="2"/>
      <c r="X173" s="2"/>
      <c r="Y173" s="2"/>
      <c r="Z173" s="3" t="s">
        <v>124</v>
      </c>
      <c r="AA173" s="4">
        <v>8282.7000000000007</v>
      </c>
      <c r="AB173" s="4">
        <v>0</v>
      </c>
      <c r="AC173" s="4">
        <v>8282.7000000000007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5">
        <v>8282.7000000000007</v>
      </c>
      <c r="AL173" s="5">
        <v>0</v>
      </c>
      <c r="AM173" s="5">
        <v>8282.7000000000007</v>
      </c>
      <c r="AN173" s="5">
        <v>0</v>
      </c>
      <c r="AO173" s="5">
        <v>0</v>
      </c>
      <c r="AP173" s="5">
        <v>8282.7000000000007</v>
      </c>
      <c r="AQ173" s="5">
        <v>0</v>
      </c>
      <c r="AR173" s="5">
        <v>8282.7000000000007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8282.7000000000007</v>
      </c>
      <c r="BA173" s="5">
        <v>0</v>
      </c>
      <c r="BB173" s="5">
        <v>8282.7000000000007</v>
      </c>
      <c r="BC173" s="5">
        <v>0</v>
      </c>
      <c r="BD173" s="5">
        <v>0</v>
      </c>
      <c r="BE173" s="5">
        <v>8282.7000000000007</v>
      </c>
      <c r="BF173" s="5">
        <v>0</v>
      </c>
      <c r="BG173" s="5">
        <v>8282.7000000000007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8282.7000000000007</v>
      </c>
      <c r="BP173" s="4">
        <v>0</v>
      </c>
      <c r="BQ173" s="4">
        <v>8282.7000000000007</v>
      </c>
      <c r="BR173" s="4">
        <v>0</v>
      </c>
      <c r="BS173" s="4">
        <v>0</v>
      </c>
      <c r="BT173" s="3"/>
    </row>
    <row r="174" spans="1:72" ht="63" x14ac:dyDescent="0.25">
      <c r="A174" s="14"/>
      <c r="B174" s="15" t="s">
        <v>203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6"/>
      <c r="W174" s="16"/>
      <c r="X174" s="16"/>
      <c r="Y174" s="16"/>
      <c r="Z174" s="14" t="s">
        <v>204</v>
      </c>
      <c r="AA174" s="17">
        <v>320442.50867000001</v>
      </c>
      <c r="AB174" s="17">
        <v>16366.273999999999</v>
      </c>
      <c r="AC174" s="17">
        <v>236326.57399999999</v>
      </c>
      <c r="AD174" s="17">
        <v>67749.660669999997</v>
      </c>
      <c r="AE174" s="17">
        <v>0</v>
      </c>
      <c r="AF174" s="17">
        <v>5665.723</v>
      </c>
      <c r="AG174" s="17">
        <v>0</v>
      </c>
      <c r="AH174" s="17">
        <v>0</v>
      </c>
      <c r="AI174" s="17">
        <v>5665.723</v>
      </c>
      <c r="AJ174" s="17">
        <v>0</v>
      </c>
      <c r="AK174" s="18">
        <v>326108.23167000001</v>
      </c>
      <c r="AL174" s="18">
        <v>16366.273999999999</v>
      </c>
      <c r="AM174" s="18">
        <v>236326.57399999999</v>
      </c>
      <c r="AN174" s="18">
        <v>73415.383669999996</v>
      </c>
      <c r="AO174" s="18">
        <v>0</v>
      </c>
      <c r="AP174" s="18">
        <v>302137.26</v>
      </c>
      <c r="AQ174" s="18">
        <v>15982.637000000001</v>
      </c>
      <c r="AR174" s="18">
        <v>233437.41899999999</v>
      </c>
      <c r="AS174" s="18">
        <v>52717.203999999998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302137.26</v>
      </c>
      <c r="BA174" s="18">
        <v>15982.637000000001</v>
      </c>
      <c r="BB174" s="18">
        <v>233437.41899999999</v>
      </c>
      <c r="BC174" s="18">
        <v>52717.203999999998</v>
      </c>
      <c r="BD174" s="18">
        <v>0</v>
      </c>
      <c r="BE174" s="18">
        <v>318720.98499999999</v>
      </c>
      <c r="BF174" s="18">
        <v>16146.27</v>
      </c>
      <c r="BG174" s="18">
        <v>233771.842</v>
      </c>
      <c r="BH174" s="18">
        <v>68802.873000000007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318720.98499999999</v>
      </c>
      <c r="BP174" s="17">
        <v>16146.27</v>
      </c>
      <c r="BQ174" s="17">
        <v>233771.842</v>
      </c>
      <c r="BR174" s="17">
        <v>68802.873000000007</v>
      </c>
      <c r="BS174" s="17">
        <v>0</v>
      </c>
      <c r="BT174" s="14"/>
    </row>
    <row r="175" spans="1:72" ht="31.5" x14ac:dyDescent="0.25">
      <c r="A175" s="3"/>
      <c r="B175" s="1"/>
      <c r="C175" s="1" t="s">
        <v>135</v>
      </c>
      <c r="D175" s="1"/>
      <c r="E175" s="1" t="s">
        <v>206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2"/>
      <c r="X175" s="2"/>
      <c r="Y175" s="2"/>
      <c r="Z175" s="3" t="s">
        <v>205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587</v>
      </c>
      <c r="AG175" s="4">
        <v>0</v>
      </c>
      <c r="AH175" s="4">
        <v>528.29999999999995</v>
      </c>
      <c r="AI175" s="4">
        <v>58.7</v>
      </c>
      <c r="AJ175" s="4">
        <v>0</v>
      </c>
      <c r="AK175" s="5">
        <v>587</v>
      </c>
      <c r="AL175" s="5">
        <v>0</v>
      </c>
      <c r="AM175" s="5">
        <v>528.29999999999995</v>
      </c>
      <c r="AN175" s="5">
        <v>58.7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4">
        <v>0</v>
      </c>
      <c r="BQ175" s="4">
        <v>0</v>
      </c>
      <c r="BR175" s="4">
        <v>0</v>
      </c>
      <c r="BS175" s="4">
        <v>0</v>
      </c>
      <c r="BT175" s="3"/>
    </row>
    <row r="176" spans="1:72" ht="47.25" x14ac:dyDescent="0.25">
      <c r="A176" s="3"/>
      <c r="B176" s="1"/>
      <c r="C176" s="1" t="s">
        <v>135</v>
      </c>
      <c r="D176" s="1"/>
      <c r="E176" s="1" t="s">
        <v>206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 t="s">
        <v>161</v>
      </c>
      <c r="U176" s="1"/>
      <c r="V176" s="2"/>
      <c r="W176" s="2"/>
      <c r="X176" s="2"/>
      <c r="Y176" s="2"/>
      <c r="Z176" s="3" t="s">
        <v>160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587</v>
      </c>
      <c r="AG176" s="4">
        <v>0</v>
      </c>
      <c r="AH176" s="4">
        <v>528.29999999999995</v>
      </c>
      <c r="AI176" s="4">
        <v>58.7</v>
      </c>
      <c r="AJ176" s="4">
        <v>0</v>
      </c>
      <c r="AK176" s="5">
        <v>587</v>
      </c>
      <c r="AL176" s="5">
        <v>0</v>
      </c>
      <c r="AM176" s="5">
        <v>528.29999999999995</v>
      </c>
      <c r="AN176" s="5">
        <v>58.7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4">
        <v>0</v>
      </c>
      <c r="BQ176" s="4">
        <v>0</v>
      </c>
      <c r="BR176" s="4">
        <v>0</v>
      </c>
      <c r="BS176" s="4">
        <v>0</v>
      </c>
      <c r="BT176" s="3"/>
    </row>
    <row r="177" spans="1:72" ht="31.5" x14ac:dyDescent="0.25">
      <c r="A177" s="3"/>
      <c r="B177" s="1"/>
      <c r="C177" s="1" t="s">
        <v>198</v>
      </c>
      <c r="D177" s="1"/>
      <c r="E177" s="1" t="s">
        <v>200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2"/>
      <c r="X177" s="2"/>
      <c r="Y177" s="2"/>
      <c r="Z177" s="3" t="s">
        <v>199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58</v>
      </c>
      <c r="AG177" s="4">
        <v>0</v>
      </c>
      <c r="AH177" s="4">
        <v>0</v>
      </c>
      <c r="AI177" s="4">
        <v>58</v>
      </c>
      <c r="AJ177" s="4">
        <v>0</v>
      </c>
      <c r="AK177" s="5">
        <v>58</v>
      </c>
      <c r="AL177" s="5">
        <v>0</v>
      </c>
      <c r="AM177" s="5">
        <v>0</v>
      </c>
      <c r="AN177" s="5">
        <v>58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4">
        <v>0</v>
      </c>
      <c r="BQ177" s="4">
        <v>0</v>
      </c>
      <c r="BR177" s="4">
        <v>0</v>
      </c>
      <c r="BS177" s="4">
        <v>0</v>
      </c>
      <c r="BT177" s="3"/>
    </row>
    <row r="178" spans="1:72" ht="47.25" x14ac:dyDescent="0.25">
      <c r="A178" s="3"/>
      <c r="B178" s="1"/>
      <c r="C178" s="1" t="s">
        <v>198</v>
      </c>
      <c r="D178" s="1"/>
      <c r="E178" s="1" t="s">
        <v>200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 t="s">
        <v>161</v>
      </c>
      <c r="U178" s="1"/>
      <c r="V178" s="2"/>
      <c r="W178" s="2"/>
      <c r="X178" s="2"/>
      <c r="Y178" s="2"/>
      <c r="Z178" s="3" t="s">
        <v>160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58</v>
      </c>
      <c r="AG178" s="4">
        <v>0</v>
      </c>
      <c r="AH178" s="4">
        <v>0</v>
      </c>
      <c r="AI178" s="4">
        <v>58</v>
      </c>
      <c r="AJ178" s="4">
        <v>0</v>
      </c>
      <c r="AK178" s="5">
        <v>58</v>
      </c>
      <c r="AL178" s="5">
        <v>0</v>
      </c>
      <c r="AM178" s="5">
        <v>0</v>
      </c>
      <c r="AN178" s="5">
        <v>58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4">
        <v>0</v>
      </c>
      <c r="BQ178" s="4">
        <v>0</v>
      </c>
      <c r="BR178" s="4">
        <v>0</v>
      </c>
      <c r="BS178" s="4">
        <v>0</v>
      </c>
      <c r="BT178" s="3"/>
    </row>
    <row r="179" spans="1:72" ht="47.25" x14ac:dyDescent="0.25">
      <c r="A179" s="3"/>
      <c r="B179" s="1"/>
      <c r="C179" s="1" t="s">
        <v>207</v>
      </c>
      <c r="D179" s="1"/>
      <c r="E179" s="1" t="s">
        <v>209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2"/>
      <c r="X179" s="2"/>
      <c r="Y179" s="2"/>
      <c r="Z179" s="3" t="s">
        <v>208</v>
      </c>
      <c r="AA179" s="4">
        <v>24688.625</v>
      </c>
      <c r="AB179" s="4">
        <v>0</v>
      </c>
      <c r="AC179" s="4">
        <v>24688.625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5">
        <v>24688.625</v>
      </c>
      <c r="AL179" s="5">
        <v>0</v>
      </c>
      <c r="AM179" s="5">
        <v>24688.625</v>
      </c>
      <c r="AN179" s="5">
        <v>0</v>
      </c>
      <c r="AO179" s="5">
        <v>0</v>
      </c>
      <c r="AP179" s="5">
        <v>25311.424999999999</v>
      </c>
      <c r="AQ179" s="5">
        <v>0</v>
      </c>
      <c r="AR179" s="5">
        <v>25311.424999999999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25311.424999999999</v>
      </c>
      <c r="BA179" s="5">
        <v>0</v>
      </c>
      <c r="BB179" s="5">
        <v>25311.424999999999</v>
      </c>
      <c r="BC179" s="5">
        <v>0</v>
      </c>
      <c r="BD179" s="5">
        <v>0</v>
      </c>
      <c r="BE179" s="5">
        <v>25311.424999999999</v>
      </c>
      <c r="BF179" s="5">
        <v>0</v>
      </c>
      <c r="BG179" s="5">
        <v>25311.424999999999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25311.424999999999</v>
      </c>
      <c r="BP179" s="4">
        <v>0</v>
      </c>
      <c r="BQ179" s="4">
        <v>25311.424999999999</v>
      </c>
      <c r="BR179" s="4">
        <v>0</v>
      </c>
      <c r="BS179" s="4">
        <v>0</v>
      </c>
      <c r="BT179" s="3"/>
    </row>
    <row r="180" spans="1:72" ht="47.25" x14ac:dyDescent="0.25">
      <c r="A180" s="3"/>
      <c r="B180" s="1"/>
      <c r="C180" s="1" t="s">
        <v>207</v>
      </c>
      <c r="D180" s="1"/>
      <c r="E180" s="1" t="s">
        <v>209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 t="s">
        <v>161</v>
      </c>
      <c r="U180" s="1"/>
      <c r="V180" s="2"/>
      <c r="W180" s="2"/>
      <c r="X180" s="2"/>
      <c r="Y180" s="2"/>
      <c r="Z180" s="3" t="s">
        <v>160</v>
      </c>
      <c r="AA180" s="4">
        <v>24688.625</v>
      </c>
      <c r="AB180" s="4">
        <v>0</v>
      </c>
      <c r="AC180" s="4">
        <v>24688.625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5">
        <v>24688.625</v>
      </c>
      <c r="AL180" s="5">
        <v>0</v>
      </c>
      <c r="AM180" s="5">
        <v>24688.625</v>
      </c>
      <c r="AN180" s="5">
        <v>0</v>
      </c>
      <c r="AO180" s="5">
        <v>0</v>
      </c>
      <c r="AP180" s="5">
        <v>24688.625</v>
      </c>
      <c r="AQ180" s="5">
        <v>0</v>
      </c>
      <c r="AR180" s="5">
        <v>24688.625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24688.625</v>
      </c>
      <c r="BA180" s="5">
        <v>0</v>
      </c>
      <c r="BB180" s="5">
        <v>24688.625</v>
      </c>
      <c r="BC180" s="5">
        <v>0</v>
      </c>
      <c r="BD180" s="5">
        <v>0</v>
      </c>
      <c r="BE180" s="5">
        <v>24688.625</v>
      </c>
      <c r="BF180" s="5">
        <v>0</v>
      </c>
      <c r="BG180" s="5">
        <v>24688.625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24688.625</v>
      </c>
      <c r="BP180" s="4">
        <v>0</v>
      </c>
      <c r="BQ180" s="4">
        <v>24688.625</v>
      </c>
      <c r="BR180" s="4">
        <v>0</v>
      </c>
      <c r="BS180" s="4">
        <v>0</v>
      </c>
      <c r="BT180" s="3"/>
    </row>
    <row r="181" spans="1:72" ht="15.75" x14ac:dyDescent="0.25">
      <c r="A181" s="3"/>
      <c r="B181" s="1"/>
      <c r="C181" s="1" t="s">
        <v>207</v>
      </c>
      <c r="D181" s="1"/>
      <c r="E181" s="1" t="s">
        <v>209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 t="s">
        <v>77</v>
      </c>
      <c r="U181" s="1"/>
      <c r="V181" s="2"/>
      <c r="W181" s="2"/>
      <c r="X181" s="2"/>
      <c r="Y181" s="2"/>
      <c r="Z181" s="3" t="s">
        <v>76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622.79999999999995</v>
      </c>
      <c r="AQ181" s="5">
        <v>0</v>
      </c>
      <c r="AR181" s="5">
        <v>622.79999999999995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622.79999999999995</v>
      </c>
      <c r="BA181" s="5">
        <v>0</v>
      </c>
      <c r="BB181" s="5">
        <v>622.79999999999995</v>
      </c>
      <c r="BC181" s="5">
        <v>0</v>
      </c>
      <c r="BD181" s="5">
        <v>0</v>
      </c>
      <c r="BE181" s="5">
        <v>622.79999999999995</v>
      </c>
      <c r="BF181" s="5">
        <v>0</v>
      </c>
      <c r="BG181" s="5">
        <v>622.79999999999995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622.79999999999995</v>
      </c>
      <c r="BP181" s="4">
        <v>0</v>
      </c>
      <c r="BQ181" s="4">
        <v>622.79999999999995</v>
      </c>
      <c r="BR181" s="4">
        <v>0</v>
      </c>
      <c r="BS181" s="4">
        <v>0</v>
      </c>
      <c r="BT181" s="3"/>
    </row>
    <row r="182" spans="1:72" ht="110.25" x14ac:dyDescent="0.25">
      <c r="A182" s="3"/>
      <c r="B182" s="1"/>
      <c r="C182" s="1" t="s">
        <v>207</v>
      </c>
      <c r="D182" s="1"/>
      <c r="E182" s="1" t="s">
        <v>211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2"/>
      <c r="X182" s="2"/>
      <c r="Y182" s="2"/>
      <c r="Z182" s="3" t="s">
        <v>210</v>
      </c>
      <c r="AA182" s="4">
        <v>350</v>
      </c>
      <c r="AB182" s="4">
        <v>0</v>
      </c>
      <c r="AC182" s="4">
        <v>350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5">
        <v>350</v>
      </c>
      <c r="AL182" s="5">
        <v>0</v>
      </c>
      <c r="AM182" s="5">
        <v>350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4">
        <v>0</v>
      </c>
      <c r="BQ182" s="4">
        <v>0</v>
      </c>
      <c r="BR182" s="4">
        <v>0</v>
      </c>
      <c r="BS182" s="4">
        <v>0</v>
      </c>
      <c r="BT182" s="3"/>
    </row>
    <row r="183" spans="1:72" ht="47.25" x14ac:dyDescent="0.25">
      <c r="A183" s="3"/>
      <c r="B183" s="1"/>
      <c r="C183" s="1" t="s">
        <v>207</v>
      </c>
      <c r="D183" s="1"/>
      <c r="E183" s="1" t="s">
        <v>211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 t="s">
        <v>161</v>
      </c>
      <c r="U183" s="1"/>
      <c r="V183" s="2"/>
      <c r="W183" s="2"/>
      <c r="X183" s="2"/>
      <c r="Y183" s="2"/>
      <c r="Z183" s="3" t="s">
        <v>160</v>
      </c>
      <c r="AA183" s="4">
        <v>350</v>
      </c>
      <c r="AB183" s="4">
        <v>0</v>
      </c>
      <c r="AC183" s="4">
        <v>350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5">
        <v>350</v>
      </c>
      <c r="AL183" s="5">
        <v>0</v>
      </c>
      <c r="AM183" s="5">
        <v>350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4">
        <v>0</v>
      </c>
      <c r="BQ183" s="4">
        <v>0</v>
      </c>
      <c r="BR183" s="4">
        <v>0</v>
      </c>
      <c r="BS183" s="4">
        <v>0</v>
      </c>
      <c r="BT183" s="3"/>
    </row>
    <row r="184" spans="1:72" ht="31.5" x14ac:dyDescent="0.25">
      <c r="A184" s="3"/>
      <c r="B184" s="1"/>
      <c r="C184" s="1" t="s">
        <v>207</v>
      </c>
      <c r="D184" s="1"/>
      <c r="E184" s="1" t="s">
        <v>213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2"/>
      <c r="X184" s="2"/>
      <c r="Y184" s="2"/>
      <c r="Z184" s="3" t="s">
        <v>212</v>
      </c>
      <c r="AA184" s="4">
        <v>8127.7510000000002</v>
      </c>
      <c r="AB184" s="4">
        <v>0</v>
      </c>
      <c r="AC184" s="4">
        <v>0</v>
      </c>
      <c r="AD184" s="4">
        <v>8127.7510000000002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5">
        <f>8127.751+200</f>
        <v>8327.7510000000002</v>
      </c>
      <c r="AL184" s="5">
        <v>0</v>
      </c>
      <c r="AM184" s="5">
        <v>0</v>
      </c>
      <c r="AN184" s="5">
        <v>8127.7510000000002</v>
      </c>
      <c r="AO184" s="5">
        <v>0</v>
      </c>
      <c r="AP184" s="5">
        <v>5117.5810000000001</v>
      </c>
      <c r="AQ184" s="5">
        <v>0</v>
      </c>
      <c r="AR184" s="5">
        <v>0</v>
      </c>
      <c r="AS184" s="5">
        <v>5117.5810000000001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5117.5810000000001</v>
      </c>
      <c r="BA184" s="5">
        <v>0</v>
      </c>
      <c r="BB184" s="5">
        <v>0</v>
      </c>
      <c r="BC184" s="5">
        <v>5117.5810000000001</v>
      </c>
      <c r="BD184" s="5">
        <v>0</v>
      </c>
      <c r="BE184" s="5">
        <v>9562.06</v>
      </c>
      <c r="BF184" s="5">
        <v>0</v>
      </c>
      <c r="BG184" s="5">
        <v>0</v>
      </c>
      <c r="BH184" s="5">
        <v>9562.06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9562.06</v>
      </c>
      <c r="BP184" s="4">
        <v>0</v>
      </c>
      <c r="BQ184" s="4">
        <v>0</v>
      </c>
      <c r="BR184" s="4">
        <v>9562.06</v>
      </c>
      <c r="BS184" s="4">
        <v>0</v>
      </c>
      <c r="BT184" s="3"/>
    </row>
    <row r="185" spans="1:72" ht="47.25" x14ac:dyDescent="0.25">
      <c r="A185" s="3"/>
      <c r="B185" s="1"/>
      <c r="C185" s="1" t="s">
        <v>207</v>
      </c>
      <c r="D185" s="1"/>
      <c r="E185" s="1" t="s">
        <v>213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 t="s">
        <v>161</v>
      </c>
      <c r="U185" s="1"/>
      <c r="V185" s="2"/>
      <c r="W185" s="2"/>
      <c r="X185" s="2"/>
      <c r="Y185" s="2"/>
      <c r="Z185" s="3" t="s">
        <v>160</v>
      </c>
      <c r="AA185" s="4">
        <v>8127.7510000000002</v>
      </c>
      <c r="AB185" s="4">
        <v>0</v>
      </c>
      <c r="AC185" s="4">
        <v>0</v>
      </c>
      <c r="AD185" s="4">
        <v>8127.7510000000002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5">
        <f>8127.751+200</f>
        <v>8327.7510000000002</v>
      </c>
      <c r="AL185" s="5">
        <v>0</v>
      </c>
      <c r="AM185" s="5">
        <v>0</v>
      </c>
      <c r="AN185" s="5">
        <v>8127.7510000000002</v>
      </c>
      <c r="AO185" s="5">
        <v>0</v>
      </c>
      <c r="AP185" s="5">
        <v>5117.5810000000001</v>
      </c>
      <c r="AQ185" s="5">
        <v>0</v>
      </c>
      <c r="AR185" s="5">
        <v>0</v>
      </c>
      <c r="AS185" s="5">
        <v>5117.5810000000001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5117.5810000000001</v>
      </c>
      <c r="BA185" s="5">
        <v>0</v>
      </c>
      <c r="BB185" s="5">
        <v>0</v>
      </c>
      <c r="BC185" s="5">
        <v>5117.5810000000001</v>
      </c>
      <c r="BD185" s="5">
        <v>0</v>
      </c>
      <c r="BE185" s="5">
        <v>9562.06</v>
      </c>
      <c r="BF185" s="5">
        <v>0</v>
      </c>
      <c r="BG185" s="5">
        <v>0</v>
      </c>
      <c r="BH185" s="5">
        <v>9562.06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9562.06</v>
      </c>
      <c r="BP185" s="4">
        <v>0</v>
      </c>
      <c r="BQ185" s="4">
        <v>0</v>
      </c>
      <c r="BR185" s="4">
        <v>9562.06</v>
      </c>
      <c r="BS185" s="4">
        <v>0</v>
      </c>
      <c r="BT185" s="3"/>
    </row>
    <row r="186" spans="1:72" ht="47.25" x14ac:dyDescent="0.25">
      <c r="A186" s="3"/>
      <c r="B186" s="1"/>
      <c r="C186" s="1" t="s">
        <v>207</v>
      </c>
      <c r="D186" s="1"/>
      <c r="E186" s="1" t="s">
        <v>215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2"/>
      <c r="X186" s="2"/>
      <c r="Y186" s="2"/>
      <c r="Z186" s="3" t="s">
        <v>214</v>
      </c>
      <c r="AA186" s="4">
        <v>700.245</v>
      </c>
      <c r="AB186" s="4">
        <v>0</v>
      </c>
      <c r="AC186" s="4">
        <v>0</v>
      </c>
      <c r="AD186" s="4">
        <v>700.245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5">
        <v>700.245</v>
      </c>
      <c r="AL186" s="5">
        <v>0</v>
      </c>
      <c r="AM186" s="5">
        <v>0</v>
      </c>
      <c r="AN186" s="5">
        <v>700.245</v>
      </c>
      <c r="AO186" s="5">
        <v>0</v>
      </c>
      <c r="AP186" s="5">
        <v>700.245</v>
      </c>
      <c r="AQ186" s="5">
        <v>0</v>
      </c>
      <c r="AR186" s="5">
        <v>0</v>
      </c>
      <c r="AS186" s="5">
        <v>700.245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700.245</v>
      </c>
      <c r="BA186" s="5">
        <v>0</v>
      </c>
      <c r="BB186" s="5">
        <v>0</v>
      </c>
      <c r="BC186" s="5">
        <v>700.245</v>
      </c>
      <c r="BD186" s="5">
        <v>0</v>
      </c>
      <c r="BE186" s="5">
        <v>700.245</v>
      </c>
      <c r="BF186" s="5">
        <v>0</v>
      </c>
      <c r="BG186" s="5">
        <v>0</v>
      </c>
      <c r="BH186" s="5">
        <v>700.245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700.245</v>
      </c>
      <c r="BP186" s="4">
        <v>0</v>
      </c>
      <c r="BQ186" s="4">
        <v>0</v>
      </c>
      <c r="BR186" s="4">
        <v>700.245</v>
      </c>
      <c r="BS186" s="4">
        <v>0</v>
      </c>
      <c r="BT186" s="3"/>
    </row>
    <row r="187" spans="1:72" ht="47.25" x14ac:dyDescent="0.25">
      <c r="A187" s="3"/>
      <c r="B187" s="1"/>
      <c r="C187" s="1" t="s">
        <v>207</v>
      </c>
      <c r="D187" s="1"/>
      <c r="E187" s="1" t="s">
        <v>215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 t="s">
        <v>161</v>
      </c>
      <c r="U187" s="1"/>
      <c r="V187" s="2"/>
      <c r="W187" s="2"/>
      <c r="X187" s="2"/>
      <c r="Y187" s="2"/>
      <c r="Z187" s="3" t="s">
        <v>160</v>
      </c>
      <c r="AA187" s="4">
        <v>700.245</v>
      </c>
      <c r="AB187" s="4">
        <v>0</v>
      </c>
      <c r="AC187" s="4">
        <v>0</v>
      </c>
      <c r="AD187" s="4">
        <v>700.245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5">
        <v>700.245</v>
      </c>
      <c r="AL187" s="5">
        <v>0</v>
      </c>
      <c r="AM187" s="5">
        <v>0</v>
      </c>
      <c r="AN187" s="5">
        <v>700.245</v>
      </c>
      <c r="AO187" s="5">
        <v>0</v>
      </c>
      <c r="AP187" s="5">
        <v>700.245</v>
      </c>
      <c r="AQ187" s="5">
        <v>0</v>
      </c>
      <c r="AR187" s="5">
        <v>0</v>
      </c>
      <c r="AS187" s="5">
        <v>700.245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700.245</v>
      </c>
      <c r="BA187" s="5">
        <v>0</v>
      </c>
      <c r="BB187" s="5">
        <v>0</v>
      </c>
      <c r="BC187" s="5">
        <v>700.245</v>
      </c>
      <c r="BD187" s="5">
        <v>0</v>
      </c>
      <c r="BE187" s="5">
        <v>700.245</v>
      </c>
      <c r="BF187" s="5">
        <v>0</v>
      </c>
      <c r="BG187" s="5">
        <v>0</v>
      </c>
      <c r="BH187" s="5">
        <v>700.245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700.245</v>
      </c>
      <c r="BP187" s="4">
        <v>0</v>
      </c>
      <c r="BQ187" s="4">
        <v>0</v>
      </c>
      <c r="BR187" s="4">
        <v>700.245</v>
      </c>
      <c r="BS187" s="4">
        <v>0</v>
      </c>
      <c r="BT187" s="3"/>
    </row>
    <row r="188" spans="1:72" ht="47.25" x14ac:dyDescent="0.25">
      <c r="A188" s="3"/>
      <c r="B188" s="1"/>
      <c r="C188" s="1" t="s">
        <v>207</v>
      </c>
      <c r="D188" s="1"/>
      <c r="E188" s="1" t="s">
        <v>216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2"/>
      <c r="X188" s="2"/>
      <c r="Y188" s="2"/>
      <c r="Z188" s="3" t="s">
        <v>208</v>
      </c>
      <c r="AA188" s="4">
        <v>21524.669000000002</v>
      </c>
      <c r="AB188" s="4">
        <v>0</v>
      </c>
      <c r="AC188" s="4">
        <v>21524.669000000002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5">
        <v>21524.669000000002</v>
      </c>
      <c r="AL188" s="5">
        <v>0</v>
      </c>
      <c r="AM188" s="5">
        <v>21524.669000000002</v>
      </c>
      <c r="AN188" s="5">
        <v>0</v>
      </c>
      <c r="AO188" s="5">
        <v>0</v>
      </c>
      <c r="AP188" s="5">
        <v>21524.669000000002</v>
      </c>
      <c r="AQ188" s="5">
        <v>0</v>
      </c>
      <c r="AR188" s="5">
        <v>21524.669000000002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21524.669000000002</v>
      </c>
      <c r="BA188" s="5">
        <v>0</v>
      </c>
      <c r="BB188" s="5">
        <v>21524.669000000002</v>
      </c>
      <c r="BC188" s="5">
        <v>0</v>
      </c>
      <c r="BD188" s="5">
        <v>0</v>
      </c>
      <c r="BE188" s="5">
        <v>21524.669000000002</v>
      </c>
      <c r="BF188" s="5">
        <v>0</v>
      </c>
      <c r="BG188" s="5">
        <v>21524.669000000002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21524.669000000002</v>
      </c>
      <c r="BP188" s="4">
        <v>0</v>
      </c>
      <c r="BQ188" s="4">
        <v>21524.669000000002</v>
      </c>
      <c r="BR188" s="4">
        <v>0</v>
      </c>
      <c r="BS188" s="4">
        <v>0</v>
      </c>
      <c r="BT188" s="3"/>
    </row>
    <row r="189" spans="1:72" ht="47.25" x14ac:dyDescent="0.25">
      <c r="A189" s="3"/>
      <c r="B189" s="1"/>
      <c r="C189" s="1" t="s">
        <v>207</v>
      </c>
      <c r="D189" s="1"/>
      <c r="E189" s="1" t="s">
        <v>216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 t="s">
        <v>161</v>
      </c>
      <c r="U189" s="1"/>
      <c r="V189" s="2"/>
      <c r="W189" s="2"/>
      <c r="X189" s="2"/>
      <c r="Y189" s="2"/>
      <c r="Z189" s="3" t="s">
        <v>160</v>
      </c>
      <c r="AA189" s="4">
        <v>21524.669000000002</v>
      </c>
      <c r="AB189" s="4">
        <v>0</v>
      </c>
      <c r="AC189" s="4">
        <v>21524.669000000002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5">
        <v>21524.669000000002</v>
      </c>
      <c r="AL189" s="5">
        <v>0</v>
      </c>
      <c r="AM189" s="5">
        <v>21524.669000000002</v>
      </c>
      <c r="AN189" s="5">
        <v>0</v>
      </c>
      <c r="AO189" s="5">
        <v>0</v>
      </c>
      <c r="AP189" s="5">
        <v>21524.669000000002</v>
      </c>
      <c r="AQ189" s="5">
        <v>0</v>
      </c>
      <c r="AR189" s="5">
        <v>21524.669000000002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21524.669000000002</v>
      </c>
      <c r="BA189" s="5">
        <v>0</v>
      </c>
      <c r="BB189" s="5">
        <v>21524.669000000002</v>
      </c>
      <c r="BC189" s="5">
        <v>0</v>
      </c>
      <c r="BD189" s="5">
        <v>0</v>
      </c>
      <c r="BE189" s="5">
        <v>21524.669000000002</v>
      </c>
      <c r="BF189" s="5">
        <v>0</v>
      </c>
      <c r="BG189" s="5">
        <v>21524.669000000002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21524.669000000002</v>
      </c>
      <c r="BP189" s="4">
        <v>0</v>
      </c>
      <c r="BQ189" s="4">
        <v>21524.669000000002</v>
      </c>
      <c r="BR189" s="4">
        <v>0</v>
      </c>
      <c r="BS189" s="4">
        <v>0</v>
      </c>
      <c r="BT189" s="3"/>
    </row>
    <row r="190" spans="1:72" ht="47.25" x14ac:dyDescent="0.25">
      <c r="A190" s="3"/>
      <c r="B190" s="1"/>
      <c r="C190" s="1" t="s">
        <v>207</v>
      </c>
      <c r="D190" s="1"/>
      <c r="E190" s="1" t="s">
        <v>218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2"/>
      <c r="X190" s="2"/>
      <c r="Y190" s="2"/>
      <c r="Z190" s="3" t="s">
        <v>217</v>
      </c>
      <c r="AA190" s="4">
        <v>9185.8240000000005</v>
      </c>
      <c r="AB190" s="4">
        <v>0</v>
      </c>
      <c r="AC190" s="4">
        <v>0</v>
      </c>
      <c r="AD190" s="4">
        <v>9185.8240000000005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5">
        <f>9185.824+1150</f>
        <v>10335.824000000001</v>
      </c>
      <c r="AL190" s="5">
        <v>0</v>
      </c>
      <c r="AM190" s="5">
        <v>0</v>
      </c>
      <c r="AN190" s="5">
        <v>9185.8240000000005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11484.28</v>
      </c>
      <c r="BF190" s="5">
        <v>0</v>
      </c>
      <c r="BG190" s="5">
        <v>0</v>
      </c>
      <c r="BH190" s="5">
        <v>11484.28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11484.28</v>
      </c>
      <c r="BP190" s="4">
        <v>0</v>
      </c>
      <c r="BQ190" s="4">
        <v>0</v>
      </c>
      <c r="BR190" s="4">
        <v>11484.28</v>
      </c>
      <c r="BS190" s="4">
        <v>0</v>
      </c>
      <c r="BT190" s="3"/>
    </row>
    <row r="191" spans="1:72" ht="47.25" x14ac:dyDescent="0.25">
      <c r="A191" s="3"/>
      <c r="B191" s="1"/>
      <c r="C191" s="1" t="s">
        <v>207</v>
      </c>
      <c r="D191" s="1"/>
      <c r="E191" s="1" t="s">
        <v>218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 t="s">
        <v>161</v>
      </c>
      <c r="U191" s="1"/>
      <c r="V191" s="2"/>
      <c r="W191" s="2"/>
      <c r="X191" s="2"/>
      <c r="Y191" s="2"/>
      <c r="Z191" s="3" t="s">
        <v>160</v>
      </c>
      <c r="AA191" s="4">
        <v>9185.8240000000005</v>
      </c>
      <c r="AB191" s="4">
        <v>0</v>
      </c>
      <c r="AC191" s="4">
        <v>0</v>
      </c>
      <c r="AD191" s="4">
        <v>9185.8240000000005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5">
        <f>9185.824+1150</f>
        <v>10335.824000000001</v>
      </c>
      <c r="AL191" s="5">
        <v>0</v>
      </c>
      <c r="AM191" s="5">
        <v>0</v>
      </c>
      <c r="AN191" s="5">
        <v>9185.8240000000005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11484.28</v>
      </c>
      <c r="BF191" s="5">
        <v>0</v>
      </c>
      <c r="BG191" s="5">
        <v>0</v>
      </c>
      <c r="BH191" s="5">
        <v>11484.28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11484.28</v>
      </c>
      <c r="BP191" s="4">
        <v>0</v>
      </c>
      <c r="BQ191" s="4">
        <v>0</v>
      </c>
      <c r="BR191" s="4">
        <v>11484.28</v>
      </c>
      <c r="BS191" s="4">
        <v>0</v>
      </c>
      <c r="BT191" s="3"/>
    </row>
    <row r="192" spans="1:72" ht="31.5" x14ac:dyDescent="0.25">
      <c r="A192" s="3"/>
      <c r="B192" s="1"/>
      <c r="C192" s="1" t="s">
        <v>207</v>
      </c>
      <c r="D192" s="1"/>
      <c r="E192" s="1" t="s">
        <v>220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2"/>
      <c r="X192" s="2"/>
      <c r="Y192" s="2"/>
      <c r="Z192" s="3" t="s">
        <v>219</v>
      </c>
      <c r="AA192" s="4">
        <v>439.428</v>
      </c>
      <c r="AB192" s="4">
        <v>0</v>
      </c>
      <c r="AC192" s="4">
        <v>0</v>
      </c>
      <c r="AD192" s="4">
        <v>439.428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5">
        <v>439.428</v>
      </c>
      <c r="AL192" s="5">
        <v>0</v>
      </c>
      <c r="AM192" s="5">
        <v>0</v>
      </c>
      <c r="AN192" s="5">
        <v>439.428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4">
        <v>0</v>
      </c>
      <c r="BQ192" s="4">
        <v>0</v>
      </c>
      <c r="BR192" s="4">
        <v>0</v>
      </c>
      <c r="BS192" s="4">
        <v>0</v>
      </c>
      <c r="BT192" s="3"/>
    </row>
    <row r="193" spans="1:72" ht="47.25" x14ac:dyDescent="0.25">
      <c r="A193" s="3"/>
      <c r="B193" s="1"/>
      <c r="C193" s="1" t="s">
        <v>207</v>
      </c>
      <c r="D193" s="1"/>
      <c r="E193" s="1" t="s">
        <v>220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 t="s">
        <v>161</v>
      </c>
      <c r="U193" s="1"/>
      <c r="V193" s="2"/>
      <c r="W193" s="2"/>
      <c r="X193" s="2"/>
      <c r="Y193" s="2"/>
      <c r="Z193" s="3" t="s">
        <v>160</v>
      </c>
      <c r="AA193" s="4">
        <v>439.428</v>
      </c>
      <c r="AB193" s="4">
        <v>0</v>
      </c>
      <c r="AC193" s="4">
        <v>0</v>
      </c>
      <c r="AD193" s="4">
        <v>439.428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5">
        <v>439.428</v>
      </c>
      <c r="AL193" s="5">
        <v>0</v>
      </c>
      <c r="AM193" s="5">
        <v>0</v>
      </c>
      <c r="AN193" s="5">
        <v>439.428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4">
        <v>0</v>
      </c>
      <c r="BQ193" s="4">
        <v>0</v>
      </c>
      <c r="BR193" s="4">
        <v>0</v>
      </c>
      <c r="BS193" s="4">
        <v>0</v>
      </c>
      <c r="BT193" s="3"/>
    </row>
    <row r="194" spans="1:72" ht="47.25" x14ac:dyDescent="0.25">
      <c r="A194" s="3"/>
      <c r="B194" s="1"/>
      <c r="C194" s="1" t="s">
        <v>207</v>
      </c>
      <c r="D194" s="1"/>
      <c r="E194" s="1" t="s">
        <v>221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2"/>
      <c r="X194" s="2"/>
      <c r="Y194" s="2"/>
      <c r="Z194" s="3" t="s">
        <v>208</v>
      </c>
      <c r="AA194" s="4">
        <v>432.39100000000002</v>
      </c>
      <c r="AB194" s="4">
        <v>0</v>
      </c>
      <c r="AC194" s="4">
        <v>432.39100000000002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5">
        <v>432.39100000000002</v>
      </c>
      <c r="AL194" s="5">
        <v>0</v>
      </c>
      <c r="AM194" s="5">
        <v>432.39100000000002</v>
      </c>
      <c r="AN194" s="5">
        <v>0</v>
      </c>
      <c r="AO194" s="5">
        <v>0</v>
      </c>
      <c r="AP194" s="5">
        <v>432.39100000000002</v>
      </c>
      <c r="AQ194" s="5">
        <v>0</v>
      </c>
      <c r="AR194" s="5">
        <v>432.39100000000002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432.39100000000002</v>
      </c>
      <c r="BA194" s="5">
        <v>0</v>
      </c>
      <c r="BB194" s="5">
        <v>432.39100000000002</v>
      </c>
      <c r="BC194" s="5">
        <v>0</v>
      </c>
      <c r="BD194" s="5">
        <v>0</v>
      </c>
      <c r="BE194" s="5">
        <v>432.39100000000002</v>
      </c>
      <c r="BF194" s="5">
        <v>0</v>
      </c>
      <c r="BG194" s="5">
        <v>432.39100000000002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432.39100000000002</v>
      </c>
      <c r="BP194" s="4">
        <v>0</v>
      </c>
      <c r="BQ194" s="4">
        <v>432.39100000000002</v>
      </c>
      <c r="BR194" s="4">
        <v>0</v>
      </c>
      <c r="BS194" s="4">
        <v>0</v>
      </c>
      <c r="BT194" s="3"/>
    </row>
    <row r="195" spans="1:72" ht="47.25" x14ac:dyDescent="0.25">
      <c r="A195" s="3"/>
      <c r="B195" s="1"/>
      <c r="C195" s="1" t="s">
        <v>207</v>
      </c>
      <c r="D195" s="1"/>
      <c r="E195" s="1" t="s">
        <v>221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 t="s">
        <v>161</v>
      </c>
      <c r="U195" s="1"/>
      <c r="V195" s="2"/>
      <c r="W195" s="2"/>
      <c r="X195" s="2"/>
      <c r="Y195" s="2"/>
      <c r="Z195" s="3" t="s">
        <v>160</v>
      </c>
      <c r="AA195" s="4">
        <v>432.39100000000002</v>
      </c>
      <c r="AB195" s="4">
        <v>0</v>
      </c>
      <c r="AC195" s="4">
        <v>432.39100000000002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5">
        <v>432.39100000000002</v>
      </c>
      <c r="AL195" s="5">
        <v>0</v>
      </c>
      <c r="AM195" s="5">
        <v>432.39100000000002</v>
      </c>
      <c r="AN195" s="5">
        <v>0</v>
      </c>
      <c r="AO195" s="5">
        <v>0</v>
      </c>
      <c r="AP195" s="5">
        <v>432.39100000000002</v>
      </c>
      <c r="AQ195" s="5">
        <v>0</v>
      </c>
      <c r="AR195" s="5">
        <v>432.39100000000002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432.39100000000002</v>
      </c>
      <c r="BA195" s="5">
        <v>0</v>
      </c>
      <c r="BB195" s="5">
        <v>432.39100000000002</v>
      </c>
      <c r="BC195" s="5">
        <v>0</v>
      </c>
      <c r="BD195" s="5">
        <v>0</v>
      </c>
      <c r="BE195" s="5">
        <v>432.39100000000002</v>
      </c>
      <c r="BF195" s="5">
        <v>0</v>
      </c>
      <c r="BG195" s="5">
        <v>432.39100000000002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432.39100000000002</v>
      </c>
      <c r="BP195" s="4">
        <v>0</v>
      </c>
      <c r="BQ195" s="4">
        <v>432.39100000000002</v>
      </c>
      <c r="BR195" s="4">
        <v>0</v>
      </c>
      <c r="BS195" s="4">
        <v>0</v>
      </c>
      <c r="BT195" s="3"/>
    </row>
    <row r="196" spans="1:72" ht="47.25" x14ac:dyDescent="0.25">
      <c r="A196" s="3"/>
      <c r="B196" s="1"/>
      <c r="C196" s="1" t="s">
        <v>222</v>
      </c>
      <c r="D196" s="1"/>
      <c r="E196" s="1" t="s">
        <v>216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2"/>
      <c r="X196" s="2"/>
      <c r="Y196" s="2"/>
      <c r="Z196" s="3" t="s">
        <v>208</v>
      </c>
      <c r="AA196" s="4">
        <v>153148.86799999999</v>
      </c>
      <c r="AB196" s="4">
        <v>0</v>
      </c>
      <c r="AC196" s="4">
        <v>153148.86799999999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5">
        <v>153148.86799999999</v>
      </c>
      <c r="AL196" s="5">
        <v>0</v>
      </c>
      <c r="AM196" s="5">
        <v>153148.86799999999</v>
      </c>
      <c r="AN196" s="5">
        <v>0</v>
      </c>
      <c r="AO196" s="5">
        <v>0</v>
      </c>
      <c r="AP196" s="5">
        <v>154841.85</v>
      </c>
      <c r="AQ196" s="5">
        <v>0</v>
      </c>
      <c r="AR196" s="5">
        <v>154841.85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154841.85</v>
      </c>
      <c r="BA196" s="5">
        <v>0</v>
      </c>
      <c r="BB196" s="5">
        <v>154841.85</v>
      </c>
      <c r="BC196" s="5">
        <v>0</v>
      </c>
      <c r="BD196" s="5">
        <v>0</v>
      </c>
      <c r="BE196" s="5">
        <v>154841.85</v>
      </c>
      <c r="BF196" s="5">
        <v>0</v>
      </c>
      <c r="BG196" s="5">
        <v>154841.85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154841.85</v>
      </c>
      <c r="BP196" s="4">
        <v>0</v>
      </c>
      <c r="BQ196" s="4">
        <v>154841.85</v>
      </c>
      <c r="BR196" s="4">
        <v>0</v>
      </c>
      <c r="BS196" s="4">
        <v>0</v>
      </c>
      <c r="BT196" s="3"/>
    </row>
    <row r="197" spans="1:72" ht="94.5" x14ac:dyDescent="0.25">
      <c r="A197" s="3"/>
      <c r="B197" s="1"/>
      <c r="C197" s="1" t="s">
        <v>222</v>
      </c>
      <c r="D197" s="1"/>
      <c r="E197" s="1" t="s">
        <v>216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 t="s">
        <v>45</v>
      </c>
      <c r="U197" s="1"/>
      <c r="V197" s="2"/>
      <c r="W197" s="2"/>
      <c r="X197" s="2"/>
      <c r="Y197" s="2"/>
      <c r="Z197" s="3" t="s">
        <v>44</v>
      </c>
      <c r="AA197" s="4">
        <v>22095.695</v>
      </c>
      <c r="AB197" s="4">
        <v>0</v>
      </c>
      <c r="AC197" s="4">
        <v>22095.695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5">
        <v>22095.695</v>
      </c>
      <c r="AL197" s="5">
        <v>0</v>
      </c>
      <c r="AM197" s="5">
        <v>22095.695</v>
      </c>
      <c r="AN197" s="5">
        <v>0</v>
      </c>
      <c r="AO197" s="5">
        <v>0</v>
      </c>
      <c r="AP197" s="5">
        <v>22095.695</v>
      </c>
      <c r="AQ197" s="5">
        <v>0</v>
      </c>
      <c r="AR197" s="5">
        <v>22095.695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22095.695</v>
      </c>
      <c r="BA197" s="5">
        <v>0</v>
      </c>
      <c r="BB197" s="5">
        <v>22095.695</v>
      </c>
      <c r="BC197" s="5">
        <v>0</v>
      </c>
      <c r="BD197" s="5">
        <v>0</v>
      </c>
      <c r="BE197" s="5">
        <v>22095.695</v>
      </c>
      <c r="BF197" s="5">
        <v>0</v>
      </c>
      <c r="BG197" s="5">
        <v>22095.695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22095.695</v>
      </c>
      <c r="BP197" s="4">
        <v>0</v>
      </c>
      <c r="BQ197" s="4">
        <v>22095.695</v>
      </c>
      <c r="BR197" s="4">
        <v>0</v>
      </c>
      <c r="BS197" s="4">
        <v>0</v>
      </c>
      <c r="BT197" s="3"/>
    </row>
    <row r="198" spans="1:72" ht="47.25" x14ac:dyDescent="0.25">
      <c r="A198" s="3"/>
      <c r="B198" s="1"/>
      <c r="C198" s="1" t="s">
        <v>222</v>
      </c>
      <c r="D198" s="1"/>
      <c r="E198" s="1" t="s">
        <v>216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 t="s">
        <v>47</v>
      </c>
      <c r="U198" s="1"/>
      <c r="V198" s="2"/>
      <c r="W198" s="2"/>
      <c r="X198" s="2"/>
      <c r="Y198" s="2"/>
      <c r="Z198" s="3" t="s">
        <v>46</v>
      </c>
      <c r="AA198" s="4">
        <v>146.04599999999999</v>
      </c>
      <c r="AB198" s="4">
        <v>0</v>
      </c>
      <c r="AC198" s="4">
        <v>146.04599999999999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5">
        <v>146.04599999999999</v>
      </c>
      <c r="AL198" s="5">
        <v>0</v>
      </c>
      <c r="AM198" s="5">
        <v>146.04599999999999</v>
      </c>
      <c r="AN198" s="5">
        <v>0</v>
      </c>
      <c r="AO198" s="5">
        <v>0</v>
      </c>
      <c r="AP198" s="5">
        <v>146.04599999999999</v>
      </c>
      <c r="AQ198" s="5">
        <v>0</v>
      </c>
      <c r="AR198" s="5">
        <v>146.04599999999999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146.04599999999999</v>
      </c>
      <c r="BA198" s="5">
        <v>0</v>
      </c>
      <c r="BB198" s="5">
        <v>146.04599999999999</v>
      </c>
      <c r="BC198" s="5">
        <v>0</v>
      </c>
      <c r="BD198" s="5">
        <v>0</v>
      </c>
      <c r="BE198" s="5">
        <v>146.04599999999999</v>
      </c>
      <c r="BF198" s="5">
        <v>0</v>
      </c>
      <c r="BG198" s="5">
        <v>146.04599999999999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146.04599999999999</v>
      </c>
      <c r="BP198" s="4">
        <v>0</v>
      </c>
      <c r="BQ198" s="4">
        <v>146.04599999999999</v>
      </c>
      <c r="BR198" s="4">
        <v>0</v>
      </c>
      <c r="BS198" s="4">
        <v>0</v>
      </c>
      <c r="BT198" s="3"/>
    </row>
    <row r="199" spans="1:72" ht="47.25" x14ac:dyDescent="0.25">
      <c r="A199" s="3"/>
      <c r="B199" s="1"/>
      <c r="C199" s="1" t="s">
        <v>222</v>
      </c>
      <c r="D199" s="1"/>
      <c r="E199" s="1" t="s">
        <v>216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 t="s">
        <v>161</v>
      </c>
      <c r="U199" s="1"/>
      <c r="V199" s="2"/>
      <c r="W199" s="2"/>
      <c r="X199" s="2"/>
      <c r="Y199" s="2"/>
      <c r="Z199" s="3" t="s">
        <v>160</v>
      </c>
      <c r="AA199" s="4">
        <v>129723.223</v>
      </c>
      <c r="AB199" s="4">
        <v>0</v>
      </c>
      <c r="AC199" s="4">
        <v>129723.223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5">
        <v>129723.223</v>
      </c>
      <c r="AL199" s="5">
        <v>0</v>
      </c>
      <c r="AM199" s="5">
        <v>129723.223</v>
      </c>
      <c r="AN199" s="5">
        <v>0</v>
      </c>
      <c r="AO199" s="5">
        <v>0</v>
      </c>
      <c r="AP199" s="5">
        <v>129723.223</v>
      </c>
      <c r="AQ199" s="5">
        <v>0</v>
      </c>
      <c r="AR199" s="5">
        <v>129723.223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129723.223</v>
      </c>
      <c r="BA199" s="5">
        <v>0</v>
      </c>
      <c r="BB199" s="5">
        <v>129723.223</v>
      </c>
      <c r="BC199" s="5">
        <v>0</v>
      </c>
      <c r="BD199" s="5">
        <v>0</v>
      </c>
      <c r="BE199" s="5">
        <v>129723.223</v>
      </c>
      <c r="BF199" s="5">
        <v>0</v>
      </c>
      <c r="BG199" s="5">
        <v>129723.223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129723.223</v>
      </c>
      <c r="BP199" s="4">
        <v>0</v>
      </c>
      <c r="BQ199" s="4">
        <v>129723.223</v>
      </c>
      <c r="BR199" s="4">
        <v>0</v>
      </c>
      <c r="BS199" s="4">
        <v>0</v>
      </c>
      <c r="BT199" s="3"/>
    </row>
    <row r="200" spans="1:72" ht="15.75" x14ac:dyDescent="0.25">
      <c r="A200" s="3"/>
      <c r="B200" s="1"/>
      <c r="C200" s="1" t="s">
        <v>222</v>
      </c>
      <c r="D200" s="1"/>
      <c r="E200" s="1" t="s">
        <v>216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 t="s">
        <v>77</v>
      </c>
      <c r="U200" s="1"/>
      <c r="V200" s="2"/>
      <c r="W200" s="2"/>
      <c r="X200" s="2"/>
      <c r="Y200" s="2"/>
      <c r="Z200" s="3" t="s">
        <v>76</v>
      </c>
      <c r="AA200" s="4">
        <v>1183.904</v>
      </c>
      <c r="AB200" s="4">
        <v>0</v>
      </c>
      <c r="AC200" s="4">
        <v>1183.904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5">
        <v>1183.904</v>
      </c>
      <c r="AL200" s="5">
        <v>0</v>
      </c>
      <c r="AM200" s="5">
        <v>1183.904</v>
      </c>
      <c r="AN200" s="5">
        <v>0</v>
      </c>
      <c r="AO200" s="5">
        <v>0</v>
      </c>
      <c r="AP200" s="5">
        <v>2876.886</v>
      </c>
      <c r="AQ200" s="5">
        <v>0</v>
      </c>
      <c r="AR200" s="5">
        <v>2876.886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2876.886</v>
      </c>
      <c r="BA200" s="5">
        <v>0</v>
      </c>
      <c r="BB200" s="5">
        <v>2876.886</v>
      </c>
      <c r="BC200" s="5">
        <v>0</v>
      </c>
      <c r="BD200" s="5">
        <v>0</v>
      </c>
      <c r="BE200" s="5">
        <v>2876.886</v>
      </c>
      <c r="BF200" s="5">
        <v>0</v>
      </c>
      <c r="BG200" s="5">
        <v>2876.886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2876.886</v>
      </c>
      <c r="BP200" s="4">
        <v>0</v>
      </c>
      <c r="BQ200" s="4">
        <v>2876.886</v>
      </c>
      <c r="BR200" s="4">
        <v>0</v>
      </c>
      <c r="BS200" s="4">
        <v>0</v>
      </c>
      <c r="BT200" s="3"/>
    </row>
    <row r="201" spans="1:72" ht="78.75" x14ac:dyDescent="0.25">
      <c r="A201" s="3"/>
      <c r="B201" s="1"/>
      <c r="C201" s="1" t="s">
        <v>222</v>
      </c>
      <c r="D201" s="1"/>
      <c r="E201" s="1" t="s">
        <v>224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2"/>
      <c r="X201" s="2"/>
      <c r="Y201" s="2"/>
      <c r="Z201" s="3" t="s">
        <v>223</v>
      </c>
      <c r="AA201" s="4">
        <v>11050.1</v>
      </c>
      <c r="AB201" s="4">
        <v>11050.1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5">
        <v>11050.1</v>
      </c>
      <c r="AL201" s="5">
        <v>11050.1</v>
      </c>
      <c r="AM201" s="5">
        <v>0</v>
      </c>
      <c r="AN201" s="5">
        <v>0</v>
      </c>
      <c r="AO201" s="5">
        <v>0</v>
      </c>
      <c r="AP201" s="5">
        <v>10600.9</v>
      </c>
      <c r="AQ201" s="5">
        <v>10600.9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10600.9</v>
      </c>
      <c r="BA201" s="5">
        <v>10600.9</v>
      </c>
      <c r="BB201" s="5">
        <v>0</v>
      </c>
      <c r="BC201" s="5">
        <v>0</v>
      </c>
      <c r="BD201" s="5">
        <v>0</v>
      </c>
      <c r="BE201" s="5">
        <v>10600.9</v>
      </c>
      <c r="BF201" s="5">
        <v>10600.9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10600.9</v>
      </c>
      <c r="BP201" s="4">
        <v>10600.9</v>
      </c>
      <c r="BQ201" s="4">
        <v>0</v>
      </c>
      <c r="BR201" s="4">
        <v>0</v>
      </c>
      <c r="BS201" s="4">
        <v>0</v>
      </c>
      <c r="BT201" s="3"/>
    </row>
    <row r="202" spans="1:72" ht="94.5" x14ac:dyDescent="0.25">
      <c r="A202" s="3"/>
      <c r="B202" s="1"/>
      <c r="C202" s="1" t="s">
        <v>222</v>
      </c>
      <c r="D202" s="1"/>
      <c r="E202" s="1" t="s">
        <v>224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 t="s">
        <v>45</v>
      </c>
      <c r="U202" s="1"/>
      <c r="V202" s="2"/>
      <c r="W202" s="2"/>
      <c r="X202" s="2"/>
      <c r="Y202" s="2"/>
      <c r="Z202" s="3" t="s">
        <v>44</v>
      </c>
      <c r="AA202" s="4">
        <v>988.21799999999996</v>
      </c>
      <c r="AB202" s="4">
        <v>988.21799999999996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5">
        <v>988.21799999999996</v>
      </c>
      <c r="AL202" s="5">
        <v>988.21799999999996</v>
      </c>
      <c r="AM202" s="5">
        <v>0</v>
      </c>
      <c r="AN202" s="5">
        <v>0</v>
      </c>
      <c r="AO202" s="5">
        <v>0</v>
      </c>
      <c r="AP202" s="5">
        <v>988.21799999999996</v>
      </c>
      <c r="AQ202" s="5">
        <v>988.21799999999996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988.21799999999996</v>
      </c>
      <c r="BA202" s="5">
        <v>988.21799999999996</v>
      </c>
      <c r="BB202" s="5">
        <v>0</v>
      </c>
      <c r="BC202" s="5">
        <v>0</v>
      </c>
      <c r="BD202" s="5">
        <v>0</v>
      </c>
      <c r="BE202" s="5">
        <v>988.21799999999996</v>
      </c>
      <c r="BF202" s="5">
        <v>988.21799999999996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988.21799999999996</v>
      </c>
      <c r="BP202" s="4">
        <v>988.21799999999996</v>
      </c>
      <c r="BQ202" s="4">
        <v>0</v>
      </c>
      <c r="BR202" s="4">
        <v>0</v>
      </c>
      <c r="BS202" s="4">
        <v>0</v>
      </c>
      <c r="BT202" s="3"/>
    </row>
    <row r="203" spans="1:72" ht="47.25" x14ac:dyDescent="0.25">
      <c r="A203" s="3"/>
      <c r="B203" s="1"/>
      <c r="C203" s="1" t="s">
        <v>222</v>
      </c>
      <c r="D203" s="1"/>
      <c r="E203" s="1" t="s">
        <v>224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 t="s">
        <v>161</v>
      </c>
      <c r="U203" s="1"/>
      <c r="V203" s="2"/>
      <c r="W203" s="2"/>
      <c r="X203" s="2"/>
      <c r="Y203" s="2"/>
      <c r="Z203" s="3" t="s">
        <v>160</v>
      </c>
      <c r="AA203" s="4">
        <v>10061.882</v>
      </c>
      <c r="AB203" s="4">
        <v>10061.882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5">
        <v>10061.882</v>
      </c>
      <c r="AL203" s="5">
        <v>10061.882</v>
      </c>
      <c r="AM203" s="5">
        <v>0</v>
      </c>
      <c r="AN203" s="5">
        <v>0</v>
      </c>
      <c r="AO203" s="5">
        <v>0</v>
      </c>
      <c r="AP203" s="5">
        <v>9612.6820000000007</v>
      </c>
      <c r="AQ203" s="5">
        <v>9612.6820000000007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9612.6820000000007</v>
      </c>
      <c r="BA203" s="5">
        <v>9612.6820000000007</v>
      </c>
      <c r="BB203" s="5">
        <v>0</v>
      </c>
      <c r="BC203" s="5">
        <v>0</v>
      </c>
      <c r="BD203" s="5">
        <v>0</v>
      </c>
      <c r="BE203" s="5">
        <v>9612.6820000000007</v>
      </c>
      <c r="BF203" s="5">
        <v>9612.6820000000007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9612.6820000000007</v>
      </c>
      <c r="BP203" s="4">
        <v>9612.6820000000007</v>
      </c>
      <c r="BQ203" s="4">
        <v>0</v>
      </c>
      <c r="BR203" s="4">
        <v>0</v>
      </c>
      <c r="BS203" s="4">
        <v>0</v>
      </c>
      <c r="BT203" s="3"/>
    </row>
    <row r="204" spans="1:72" ht="47.25" x14ac:dyDescent="0.25">
      <c r="A204" s="3"/>
      <c r="B204" s="1"/>
      <c r="C204" s="1" t="s">
        <v>222</v>
      </c>
      <c r="D204" s="1"/>
      <c r="E204" s="1" t="s">
        <v>218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2"/>
      <c r="X204" s="2"/>
      <c r="Y204" s="2"/>
      <c r="Z204" s="3" t="s">
        <v>217</v>
      </c>
      <c r="AA204" s="4">
        <v>28967.868999999999</v>
      </c>
      <c r="AB204" s="4">
        <v>0</v>
      </c>
      <c r="AC204" s="4">
        <v>0</v>
      </c>
      <c r="AD204" s="4">
        <v>28967.868999999999</v>
      </c>
      <c r="AE204" s="4">
        <v>0</v>
      </c>
      <c r="AF204" s="4">
        <v>5000</v>
      </c>
      <c r="AG204" s="4">
        <v>0</v>
      </c>
      <c r="AH204" s="4">
        <v>0</v>
      </c>
      <c r="AI204" s="4">
        <v>5000</v>
      </c>
      <c r="AJ204" s="4">
        <v>0</v>
      </c>
      <c r="AK204" s="5">
        <f>33967.869-3000+1650</f>
        <v>32617.868999999999</v>
      </c>
      <c r="AL204" s="5">
        <v>0</v>
      </c>
      <c r="AM204" s="5">
        <v>0</v>
      </c>
      <c r="AN204" s="5">
        <v>33967.868999999999</v>
      </c>
      <c r="AO204" s="5">
        <v>0</v>
      </c>
      <c r="AP204" s="5">
        <v>33881.1731</v>
      </c>
      <c r="AQ204" s="5">
        <v>0</v>
      </c>
      <c r="AR204" s="5">
        <v>0</v>
      </c>
      <c r="AS204" s="5">
        <v>33881.1731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33881.1731</v>
      </c>
      <c r="BA204" s="5">
        <v>0</v>
      </c>
      <c r="BB204" s="5">
        <v>0</v>
      </c>
      <c r="BC204" s="5">
        <v>33881.1731</v>
      </c>
      <c r="BD204" s="5">
        <v>0</v>
      </c>
      <c r="BE204" s="5">
        <v>34041.618499999997</v>
      </c>
      <c r="BF204" s="5">
        <v>0</v>
      </c>
      <c r="BG204" s="5">
        <v>0</v>
      </c>
      <c r="BH204" s="5">
        <v>34041.618499999997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34041.618499999997</v>
      </c>
      <c r="BP204" s="4">
        <v>0</v>
      </c>
      <c r="BQ204" s="4">
        <v>0</v>
      </c>
      <c r="BR204" s="4">
        <v>34041.618499999997</v>
      </c>
      <c r="BS204" s="4">
        <v>0</v>
      </c>
      <c r="BT204" s="3"/>
    </row>
    <row r="205" spans="1:72" ht="47.25" x14ac:dyDescent="0.25">
      <c r="A205" s="3"/>
      <c r="B205" s="1"/>
      <c r="C205" s="1" t="s">
        <v>222</v>
      </c>
      <c r="D205" s="1"/>
      <c r="E205" s="1" t="s">
        <v>218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 t="s">
        <v>161</v>
      </c>
      <c r="U205" s="1"/>
      <c r="V205" s="2"/>
      <c r="W205" s="2"/>
      <c r="X205" s="2"/>
      <c r="Y205" s="2"/>
      <c r="Z205" s="3" t="s">
        <v>160</v>
      </c>
      <c r="AA205" s="4">
        <v>28967.868999999999</v>
      </c>
      <c r="AB205" s="4">
        <v>0</v>
      </c>
      <c r="AC205" s="4">
        <v>0</v>
      </c>
      <c r="AD205" s="4">
        <v>28967.868999999999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5">
        <f>28967.869+1650</f>
        <v>30617.868999999999</v>
      </c>
      <c r="AL205" s="5">
        <v>0</v>
      </c>
      <c r="AM205" s="5">
        <v>0</v>
      </c>
      <c r="AN205" s="5">
        <v>28967.868999999999</v>
      </c>
      <c r="AO205" s="5">
        <v>0</v>
      </c>
      <c r="AP205" s="5">
        <v>33881.1731</v>
      </c>
      <c r="AQ205" s="5">
        <v>0</v>
      </c>
      <c r="AR205" s="5">
        <v>0</v>
      </c>
      <c r="AS205" s="5">
        <v>33881.1731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33881.1731</v>
      </c>
      <c r="BA205" s="5">
        <v>0</v>
      </c>
      <c r="BB205" s="5">
        <v>0</v>
      </c>
      <c r="BC205" s="5">
        <v>33881.1731</v>
      </c>
      <c r="BD205" s="5">
        <v>0</v>
      </c>
      <c r="BE205" s="5">
        <v>34041.618499999997</v>
      </c>
      <c r="BF205" s="5">
        <v>0</v>
      </c>
      <c r="BG205" s="5">
        <v>0</v>
      </c>
      <c r="BH205" s="5">
        <v>34041.618499999997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34041.618499999997</v>
      </c>
      <c r="BP205" s="4">
        <v>0</v>
      </c>
      <c r="BQ205" s="4">
        <v>0</v>
      </c>
      <c r="BR205" s="4">
        <v>34041.618499999997</v>
      </c>
      <c r="BS205" s="4">
        <v>0</v>
      </c>
      <c r="BT205" s="3"/>
    </row>
    <row r="206" spans="1:72" ht="15.75" x14ac:dyDescent="0.25">
      <c r="A206" s="3"/>
      <c r="B206" s="1"/>
      <c r="C206" s="1" t="s">
        <v>222</v>
      </c>
      <c r="D206" s="1"/>
      <c r="E206" s="1" t="s">
        <v>218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 t="s">
        <v>77</v>
      </c>
      <c r="U206" s="1"/>
      <c r="V206" s="2"/>
      <c r="W206" s="2"/>
      <c r="X206" s="2"/>
      <c r="Y206" s="2"/>
      <c r="Z206" s="3" t="s">
        <v>76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5000</v>
      </c>
      <c r="AG206" s="4">
        <v>0</v>
      </c>
      <c r="AH206" s="4">
        <v>0</v>
      </c>
      <c r="AI206" s="4">
        <v>5000</v>
      </c>
      <c r="AJ206" s="4">
        <v>0</v>
      </c>
      <c r="AK206" s="5">
        <f>5000-3000</f>
        <v>2000</v>
      </c>
      <c r="AL206" s="5">
        <v>0</v>
      </c>
      <c r="AM206" s="5">
        <v>0</v>
      </c>
      <c r="AN206" s="5">
        <v>5000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4">
        <v>0</v>
      </c>
      <c r="BQ206" s="4">
        <v>0</v>
      </c>
      <c r="BR206" s="4">
        <v>0</v>
      </c>
      <c r="BS206" s="4">
        <v>0</v>
      </c>
      <c r="BT206" s="3"/>
    </row>
    <row r="207" spans="1:72" ht="47.25" x14ac:dyDescent="0.25">
      <c r="A207" s="3"/>
      <c r="B207" s="1"/>
      <c r="C207" s="1" t="s">
        <v>222</v>
      </c>
      <c r="D207" s="1"/>
      <c r="E207" s="1" t="s">
        <v>226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2"/>
      <c r="X207" s="2"/>
      <c r="Y207" s="2"/>
      <c r="Z207" s="3" t="s">
        <v>225</v>
      </c>
      <c r="AA207" s="4">
        <v>1242.8019999999999</v>
      </c>
      <c r="AB207" s="4">
        <v>0</v>
      </c>
      <c r="AC207" s="4">
        <v>0</v>
      </c>
      <c r="AD207" s="4">
        <v>1242.8019999999999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5">
        <v>1242.8019999999999</v>
      </c>
      <c r="AL207" s="5">
        <v>0</v>
      </c>
      <c r="AM207" s="5">
        <v>0</v>
      </c>
      <c r="AN207" s="5">
        <v>1242.8019999999999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5">
        <v>0</v>
      </c>
      <c r="BE207" s="5">
        <v>1158.9100000000001</v>
      </c>
      <c r="BF207" s="5">
        <v>0</v>
      </c>
      <c r="BG207" s="5">
        <v>0</v>
      </c>
      <c r="BH207" s="5">
        <v>1158.9100000000001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1158.9100000000001</v>
      </c>
      <c r="BP207" s="4">
        <v>0</v>
      </c>
      <c r="BQ207" s="4">
        <v>0</v>
      </c>
      <c r="BR207" s="4">
        <v>1158.9100000000001</v>
      </c>
      <c r="BS207" s="4">
        <v>0</v>
      </c>
      <c r="BT207" s="3"/>
    </row>
    <row r="208" spans="1:72" ht="47.25" x14ac:dyDescent="0.25">
      <c r="A208" s="3"/>
      <c r="B208" s="1"/>
      <c r="C208" s="1" t="s">
        <v>222</v>
      </c>
      <c r="D208" s="1"/>
      <c r="E208" s="1" t="s">
        <v>226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 t="s">
        <v>161</v>
      </c>
      <c r="U208" s="1"/>
      <c r="V208" s="2"/>
      <c r="W208" s="2"/>
      <c r="X208" s="2"/>
      <c r="Y208" s="2"/>
      <c r="Z208" s="3" t="s">
        <v>160</v>
      </c>
      <c r="AA208" s="4">
        <v>1242.8019999999999</v>
      </c>
      <c r="AB208" s="4">
        <v>0</v>
      </c>
      <c r="AC208" s="4">
        <v>0</v>
      </c>
      <c r="AD208" s="4">
        <v>1242.8019999999999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5">
        <v>1242.8019999999999</v>
      </c>
      <c r="AL208" s="5">
        <v>0</v>
      </c>
      <c r="AM208" s="5">
        <v>0</v>
      </c>
      <c r="AN208" s="5">
        <v>1242.8019999999999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5">
        <v>0</v>
      </c>
      <c r="BE208" s="5">
        <v>1158.9100000000001</v>
      </c>
      <c r="BF208" s="5">
        <v>0</v>
      </c>
      <c r="BG208" s="5">
        <v>0</v>
      </c>
      <c r="BH208" s="5">
        <v>1158.9100000000001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1158.9100000000001</v>
      </c>
      <c r="BP208" s="4">
        <v>0</v>
      </c>
      <c r="BQ208" s="4">
        <v>0</v>
      </c>
      <c r="BR208" s="4">
        <v>1158.9100000000001</v>
      </c>
      <c r="BS208" s="4">
        <v>0</v>
      </c>
      <c r="BT208" s="3"/>
    </row>
    <row r="209" spans="1:72" ht="31.5" x14ac:dyDescent="0.25">
      <c r="A209" s="3"/>
      <c r="B209" s="1"/>
      <c r="C209" s="1" t="s">
        <v>222</v>
      </c>
      <c r="D209" s="1"/>
      <c r="E209" s="1" t="s">
        <v>228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2"/>
      <c r="X209" s="2"/>
      <c r="Y209" s="2"/>
      <c r="Z209" s="3" t="s">
        <v>227</v>
      </c>
      <c r="AA209" s="4">
        <v>729.72199999999998</v>
      </c>
      <c r="AB209" s="4">
        <v>0</v>
      </c>
      <c r="AC209" s="4">
        <v>0</v>
      </c>
      <c r="AD209" s="4">
        <v>729.72199999999998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5">
        <v>729.72199999999998</v>
      </c>
      <c r="AL209" s="5">
        <v>0</v>
      </c>
      <c r="AM209" s="5">
        <v>0</v>
      </c>
      <c r="AN209" s="5">
        <v>729.72199999999998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4">
        <v>0</v>
      </c>
      <c r="BQ209" s="4">
        <v>0</v>
      </c>
      <c r="BR209" s="4">
        <v>0</v>
      </c>
      <c r="BS209" s="4">
        <v>0</v>
      </c>
      <c r="BT209" s="3"/>
    </row>
    <row r="210" spans="1:72" ht="47.25" x14ac:dyDescent="0.25">
      <c r="A210" s="3"/>
      <c r="B210" s="1"/>
      <c r="C210" s="1" t="s">
        <v>222</v>
      </c>
      <c r="D210" s="1"/>
      <c r="E210" s="1" t="s">
        <v>228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 t="s">
        <v>161</v>
      </c>
      <c r="U210" s="1"/>
      <c r="V210" s="2"/>
      <c r="W210" s="2"/>
      <c r="X210" s="2"/>
      <c r="Y210" s="2"/>
      <c r="Z210" s="3" t="s">
        <v>160</v>
      </c>
      <c r="AA210" s="4">
        <v>729.72199999999998</v>
      </c>
      <c r="AB210" s="4">
        <v>0</v>
      </c>
      <c r="AC210" s="4">
        <v>0</v>
      </c>
      <c r="AD210" s="4">
        <v>729.72199999999998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5">
        <v>729.72199999999998</v>
      </c>
      <c r="AL210" s="5">
        <v>0</v>
      </c>
      <c r="AM210" s="5">
        <v>0</v>
      </c>
      <c r="AN210" s="5">
        <v>729.72199999999998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4">
        <v>0</v>
      </c>
      <c r="BQ210" s="4">
        <v>0</v>
      </c>
      <c r="BR210" s="4">
        <v>0</v>
      </c>
      <c r="BS210" s="4">
        <v>0</v>
      </c>
      <c r="BT210" s="3"/>
    </row>
    <row r="211" spans="1:72" ht="31.5" x14ac:dyDescent="0.25">
      <c r="A211" s="3"/>
      <c r="B211" s="1"/>
      <c r="C211" s="1" t="s">
        <v>222</v>
      </c>
      <c r="D211" s="1"/>
      <c r="E211" s="1" t="s">
        <v>230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2"/>
      <c r="X211" s="2"/>
      <c r="Y211" s="2"/>
      <c r="Z211" s="3" t="s">
        <v>229</v>
      </c>
      <c r="AA211" s="4">
        <v>106.902</v>
      </c>
      <c r="AB211" s="4">
        <v>0</v>
      </c>
      <c r="AC211" s="4">
        <v>0</v>
      </c>
      <c r="AD211" s="4">
        <v>106.902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5">
        <v>106.902</v>
      </c>
      <c r="AL211" s="5">
        <v>0</v>
      </c>
      <c r="AM211" s="5">
        <v>0</v>
      </c>
      <c r="AN211" s="5">
        <v>106.902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4">
        <v>0</v>
      </c>
      <c r="BQ211" s="4">
        <v>0</v>
      </c>
      <c r="BR211" s="4">
        <v>0</v>
      </c>
      <c r="BS211" s="4">
        <v>0</v>
      </c>
      <c r="BT211" s="3"/>
    </row>
    <row r="212" spans="1:72" ht="47.25" x14ac:dyDescent="0.25">
      <c r="A212" s="3"/>
      <c r="B212" s="1"/>
      <c r="C212" s="1" t="s">
        <v>222</v>
      </c>
      <c r="D212" s="1"/>
      <c r="E212" s="1" t="s">
        <v>230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 t="s">
        <v>161</v>
      </c>
      <c r="U212" s="1"/>
      <c r="V212" s="2"/>
      <c r="W212" s="2"/>
      <c r="X212" s="2"/>
      <c r="Y212" s="2"/>
      <c r="Z212" s="3" t="s">
        <v>160</v>
      </c>
      <c r="AA212" s="4">
        <v>106.902</v>
      </c>
      <c r="AB212" s="4">
        <v>0</v>
      </c>
      <c r="AC212" s="4">
        <v>0</v>
      </c>
      <c r="AD212" s="4">
        <v>106.902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5">
        <v>106.902</v>
      </c>
      <c r="AL212" s="5">
        <v>0</v>
      </c>
      <c r="AM212" s="5">
        <v>0</v>
      </c>
      <c r="AN212" s="5">
        <v>106.902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4">
        <v>0</v>
      </c>
      <c r="BQ212" s="4">
        <v>0</v>
      </c>
      <c r="BR212" s="4">
        <v>0</v>
      </c>
      <c r="BS212" s="4">
        <v>0</v>
      </c>
      <c r="BT212" s="3"/>
    </row>
    <row r="213" spans="1:72" ht="47.25" x14ac:dyDescent="0.25">
      <c r="A213" s="3"/>
      <c r="B213" s="1"/>
      <c r="C213" s="1" t="s">
        <v>222</v>
      </c>
      <c r="D213" s="1"/>
      <c r="E213" s="1" t="s">
        <v>231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2"/>
      <c r="X213" s="2"/>
      <c r="Y213" s="2"/>
      <c r="Z213" s="3" t="s">
        <v>214</v>
      </c>
      <c r="AA213" s="4">
        <v>1805.7349999999999</v>
      </c>
      <c r="AB213" s="4">
        <v>0</v>
      </c>
      <c r="AC213" s="4">
        <v>0</v>
      </c>
      <c r="AD213" s="4">
        <v>1805.7349999999999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5">
        <v>1805.7349999999999</v>
      </c>
      <c r="AL213" s="5">
        <v>0</v>
      </c>
      <c r="AM213" s="5">
        <v>0</v>
      </c>
      <c r="AN213" s="5">
        <v>1805.7349999999999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4">
        <v>0</v>
      </c>
      <c r="BQ213" s="4">
        <v>0</v>
      </c>
      <c r="BR213" s="4">
        <v>0</v>
      </c>
      <c r="BS213" s="4">
        <v>0</v>
      </c>
      <c r="BT213" s="3"/>
    </row>
    <row r="214" spans="1:72" ht="47.25" x14ac:dyDescent="0.25">
      <c r="A214" s="3"/>
      <c r="B214" s="1"/>
      <c r="C214" s="1" t="s">
        <v>222</v>
      </c>
      <c r="D214" s="1"/>
      <c r="E214" s="1" t="s">
        <v>231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 t="s">
        <v>47</v>
      </c>
      <c r="U214" s="1"/>
      <c r="V214" s="2"/>
      <c r="W214" s="2"/>
      <c r="X214" s="2"/>
      <c r="Y214" s="2"/>
      <c r="Z214" s="3" t="s">
        <v>46</v>
      </c>
      <c r="AA214" s="4">
        <v>401.274</v>
      </c>
      <c r="AB214" s="4">
        <v>0</v>
      </c>
      <c r="AC214" s="4">
        <v>0</v>
      </c>
      <c r="AD214" s="4">
        <v>401.274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5">
        <v>401.274</v>
      </c>
      <c r="AL214" s="5">
        <v>0</v>
      </c>
      <c r="AM214" s="5">
        <v>0</v>
      </c>
      <c r="AN214" s="5">
        <v>401.274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4">
        <v>0</v>
      </c>
      <c r="BQ214" s="4">
        <v>0</v>
      </c>
      <c r="BR214" s="4">
        <v>0</v>
      </c>
      <c r="BS214" s="4">
        <v>0</v>
      </c>
      <c r="BT214" s="3"/>
    </row>
    <row r="215" spans="1:72" ht="47.25" x14ac:dyDescent="0.25">
      <c r="A215" s="3"/>
      <c r="B215" s="1"/>
      <c r="C215" s="1" t="s">
        <v>222</v>
      </c>
      <c r="D215" s="1"/>
      <c r="E215" s="1" t="s">
        <v>231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 t="s">
        <v>161</v>
      </c>
      <c r="U215" s="1"/>
      <c r="V215" s="2"/>
      <c r="W215" s="2"/>
      <c r="X215" s="2"/>
      <c r="Y215" s="2"/>
      <c r="Z215" s="3" t="s">
        <v>160</v>
      </c>
      <c r="AA215" s="4">
        <v>1404.461</v>
      </c>
      <c r="AB215" s="4">
        <v>0</v>
      </c>
      <c r="AC215" s="4">
        <v>0</v>
      </c>
      <c r="AD215" s="4">
        <v>1404.461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5">
        <v>1404.461</v>
      </c>
      <c r="AL215" s="5">
        <v>0</v>
      </c>
      <c r="AM215" s="5">
        <v>0</v>
      </c>
      <c r="AN215" s="5">
        <v>1404.461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0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4">
        <v>0</v>
      </c>
      <c r="BQ215" s="4">
        <v>0</v>
      </c>
      <c r="BR215" s="4">
        <v>0</v>
      </c>
      <c r="BS215" s="4">
        <v>0</v>
      </c>
      <c r="BT215" s="3"/>
    </row>
    <row r="216" spans="1:72" ht="78.75" x14ac:dyDescent="0.25">
      <c r="A216" s="3"/>
      <c r="B216" s="1"/>
      <c r="C216" s="1" t="s">
        <v>222</v>
      </c>
      <c r="D216" s="1"/>
      <c r="E216" s="1" t="s">
        <v>233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2"/>
      <c r="X216" s="2"/>
      <c r="Y216" s="2"/>
      <c r="Z216" s="3" t="s">
        <v>232</v>
      </c>
      <c r="AA216" s="4">
        <v>11086.632</v>
      </c>
      <c r="AB216" s="4">
        <v>5316.174</v>
      </c>
      <c r="AC216" s="4">
        <v>5770.4579999999996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5">
        <v>11086.632</v>
      </c>
      <c r="AL216" s="5">
        <v>5316.174</v>
      </c>
      <c r="AM216" s="5">
        <v>5770.4579999999996</v>
      </c>
      <c r="AN216" s="5">
        <v>0</v>
      </c>
      <c r="AO216" s="5">
        <v>0</v>
      </c>
      <c r="AP216" s="5">
        <v>10899.25</v>
      </c>
      <c r="AQ216" s="5">
        <v>5381.7370000000001</v>
      </c>
      <c r="AR216" s="5">
        <v>5517.5129999999999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10899.25</v>
      </c>
      <c r="BA216" s="5">
        <v>5381.7370000000001</v>
      </c>
      <c r="BB216" s="5">
        <v>5517.5129999999999</v>
      </c>
      <c r="BC216" s="5">
        <v>0</v>
      </c>
      <c r="BD216" s="5">
        <v>0</v>
      </c>
      <c r="BE216" s="5">
        <v>10925.379000000001</v>
      </c>
      <c r="BF216" s="5">
        <v>5545.37</v>
      </c>
      <c r="BG216" s="5">
        <v>5380.009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10925.379000000001</v>
      </c>
      <c r="BP216" s="4">
        <v>5545.37</v>
      </c>
      <c r="BQ216" s="4">
        <v>5380.009</v>
      </c>
      <c r="BR216" s="4">
        <v>0</v>
      </c>
      <c r="BS216" s="4">
        <v>0</v>
      </c>
      <c r="BT216" s="3"/>
    </row>
    <row r="217" spans="1:72" ht="47.25" x14ac:dyDescent="0.25">
      <c r="A217" s="3"/>
      <c r="B217" s="1"/>
      <c r="C217" s="1" t="s">
        <v>222</v>
      </c>
      <c r="D217" s="1"/>
      <c r="E217" s="1" t="s">
        <v>233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 t="s">
        <v>47</v>
      </c>
      <c r="U217" s="1"/>
      <c r="V217" s="2"/>
      <c r="W217" s="2"/>
      <c r="X217" s="2"/>
      <c r="Y217" s="2"/>
      <c r="Z217" s="3" t="s">
        <v>46</v>
      </c>
      <c r="AA217" s="4">
        <v>1608.4590000000001</v>
      </c>
      <c r="AB217" s="4">
        <v>443.92099999999999</v>
      </c>
      <c r="AC217" s="4">
        <v>1164.538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5">
        <v>1608.4590000000001</v>
      </c>
      <c r="AL217" s="5">
        <v>443.92099999999999</v>
      </c>
      <c r="AM217" s="5">
        <v>1164.538</v>
      </c>
      <c r="AN217" s="5">
        <v>0</v>
      </c>
      <c r="AO217" s="5">
        <v>0</v>
      </c>
      <c r="AP217" s="5">
        <v>1333.6590000000001</v>
      </c>
      <c r="AQ217" s="5">
        <v>443.92099999999999</v>
      </c>
      <c r="AR217" s="5">
        <v>889.73800000000006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1333.6590000000001</v>
      </c>
      <c r="BA217" s="5">
        <v>443.92099999999999</v>
      </c>
      <c r="BB217" s="5">
        <v>889.73800000000006</v>
      </c>
      <c r="BC217" s="5">
        <v>0</v>
      </c>
      <c r="BD217" s="5">
        <v>0</v>
      </c>
      <c r="BE217" s="5">
        <v>1333.6590000000001</v>
      </c>
      <c r="BF217" s="5">
        <v>443.92099999999999</v>
      </c>
      <c r="BG217" s="5">
        <v>889.73800000000006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1333.6590000000001</v>
      </c>
      <c r="BP217" s="4">
        <v>443.92099999999999</v>
      </c>
      <c r="BQ217" s="4">
        <v>889.73800000000006</v>
      </c>
      <c r="BR217" s="4">
        <v>0</v>
      </c>
      <c r="BS217" s="4">
        <v>0</v>
      </c>
      <c r="BT217" s="3"/>
    </row>
    <row r="218" spans="1:72" ht="47.25" x14ac:dyDescent="0.25">
      <c r="A218" s="3"/>
      <c r="B218" s="1"/>
      <c r="C218" s="1" t="s">
        <v>222</v>
      </c>
      <c r="D218" s="1"/>
      <c r="E218" s="1" t="s">
        <v>233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 t="s">
        <v>161</v>
      </c>
      <c r="U218" s="1"/>
      <c r="V218" s="2"/>
      <c r="W218" s="2"/>
      <c r="X218" s="2"/>
      <c r="Y218" s="2"/>
      <c r="Z218" s="3" t="s">
        <v>160</v>
      </c>
      <c r="AA218" s="4">
        <v>9478.1730000000007</v>
      </c>
      <c r="AB218" s="4">
        <v>4872.2529999999997</v>
      </c>
      <c r="AC218" s="4">
        <v>4605.92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5">
        <v>9478.1730000000007</v>
      </c>
      <c r="AL218" s="5">
        <v>4872.2529999999997</v>
      </c>
      <c r="AM218" s="5">
        <v>4605.92</v>
      </c>
      <c r="AN218" s="5">
        <v>0</v>
      </c>
      <c r="AO218" s="5">
        <v>0</v>
      </c>
      <c r="AP218" s="5">
        <v>9565.5910000000003</v>
      </c>
      <c r="AQ218" s="5">
        <v>4937.8159999999998</v>
      </c>
      <c r="AR218" s="5">
        <v>4627.7749999999996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9565.5910000000003</v>
      </c>
      <c r="BA218" s="5">
        <v>4937.8159999999998</v>
      </c>
      <c r="BB218" s="5">
        <v>4627.7749999999996</v>
      </c>
      <c r="BC218" s="5">
        <v>0</v>
      </c>
      <c r="BD218" s="5">
        <v>0</v>
      </c>
      <c r="BE218" s="5">
        <v>9591.7199999999993</v>
      </c>
      <c r="BF218" s="5">
        <v>5101.4489999999996</v>
      </c>
      <c r="BG218" s="5">
        <v>4490.2709999999997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9591.7199999999993</v>
      </c>
      <c r="BP218" s="4">
        <v>5101.4489999999996</v>
      </c>
      <c r="BQ218" s="4">
        <v>4490.2709999999997</v>
      </c>
      <c r="BR218" s="4">
        <v>0</v>
      </c>
      <c r="BS218" s="4">
        <v>0</v>
      </c>
      <c r="BT218" s="3"/>
    </row>
    <row r="219" spans="1:72" ht="173.25" x14ac:dyDescent="0.25">
      <c r="A219" s="3"/>
      <c r="B219" s="1"/>
      <c r="C219" s="1" t="s">
        <v>222</v>
      </c>
      <c r="D219" s="1"/>
      <c r="E219" s="1" t="s">
        <v>235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2"/>
      <c r="X219" s="2"/>
      <c r="Y219" s="2"/>
      <c r="Z219" s="19" t="s">
        <v>234</v>
      </c>
      <c r="AA219" s="4">
        <v>6105.6620000000003</v>
      </c>
      <c r="AB219" s="4">
        <v>0</v>
      </c>
      <c r="AC219" s="4">
        <v>4954.8999999999996</v>
      </c>
      <c r="AD219" s="4">
        <v>1150.7619999999999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5">
        <v>6105.6620000000003</v>
      </c>
      <c r="AL219" s="5">
        <v>0</v>
      </c>
      <c r="AM219" s="5">
        <v>4954.8999999999996</v>
      </c>
      <c r="AN219" s="5">
        <v>1150.7619999999999</v>
      </c>
      <c r="AO219" s="5">
        <v>0</v>
      </c>
      <c r="AP219" s="5">
        <v>6308.7269999999999</v>
      </c>
      <c r="AQ219" s="5">
        <v>0</v>
      </c>
      <c r="AR219" s="5">
        <v>4954.8999999999996</v>
      </c>
      <c r="AS219" s="5">
        <v>1353.827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6308.7269999999999</v>
      </c>
      <c r="BA219" s="5">
        <v>0</v>
      </c>
      <c r="BB219" s="5">
        <v>4954.8999999999996</v>
      </c>
      <c r="BC219" s="5">
        <v>1353.827</v>
      </c>
      <c r="BD219" s="5">
        <v>0</v>
      </c>
      <c r="BE219" s="5">
        <v>6308.7269999999999</v>
      </c>
      <c r="BF219" s="5">
        <v>0</v>
      </c>
      <c r="BG219" s="5">
        <v>4954.8999999999996</v>
      </c>
      <c r="BH219" s="5">
        <v>1353.827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6308.7269999999999</v>
      </c>
      <c r="BP219" s="4">
        <v>0</v>
      </c>
      <c r="BQ219" s="4">
        <v>4954.8999999999996</v>
      </c>
      <c r="BR219" s="4">
        <v>1353.827</v>
      </c>
      <c r="BS219" s="4">
        <v>0</v>
      </c>
      <c r="BT219" s="3"/>
    </row>
    <row r="220" spans="1:72" ht="47.25" x14ac:dyDescent="0.25">
      <c r="A220" s="3"/>
      <c r="B220" s="1"/>
      <c r="C220" s="1" t="s">
        <v>222</v>
      </c>
      <c r="D220" s="1"/>
      <c r="E220" s="1" t="s">
        <v>235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 t="s">
        <v>47</v>
      </c>
      <c r="U220" s="1"/>
      <c r="V220" s="2"/>
      <c r="W220" s="2"/>
      <c r="X220" s="2"/>
      <c r="Y220" s="2"/>
      <c r="Z220" s="3" t="s">
        <v>46</v>
      </c>
      <c r="AA220" s="4">
        <v>5949.6319999999996</v>
      </c>
      <c r="AB220" s="4">
        <v>0</v>
      </c>
      <c r="AC220" s="4">
        <v>4954.8999999999996</v>
      </c>
      <c r="AD220" s="4">
        <v>994.73199999999997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5">
        <v>5949.6319999999996</v>
      </c>
      <c r="AL220" s="5">
        <v>0</v>
      </c>
      <c r="AM220" s="5">
        <v>4954.8999999999996</v>
      </c>
      <c r="AN220" s="5">
        <v>994.73199999999997</v>
      </c>
      <c r="AO220" s="5">
        <v>0</v>
      </c>
      <c r="AP220" s="5">
        <v>6152.6970000000001</v>
      </c>
      <c r="AQ220" s="5">
        <v>0</v>
      </c>
      <c r="AR220" s="5">
        <v>4954.8999999999996</v>
      </c>
      <c r="AS220" s="5">
        <v>1197.797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6152.6970000000001</v>
      </c>
      <c r="BA220" s="5">
        <v>0</v>
      </c>
      <c r="BB220" s="5">
        <v>4954.8999999999996</v>
      </c>
      <c r="BC220" s="5">
        <v>1197.797</v>
      </c>
      <c r="BD220" s="5">
        <v>0</v>
      </c>
      <c r="BE220" s="5">
        <v>6152.6970000000001</v>
      </c>
      <c r="BF220" s="5">
        <v>0</v>
      </c>
      <c r="BG220" s="5">
        <v>4954.8999999999996</v>
      </c>
      <c r="BH220" s="5">
        <v>1197.797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6152.6970000000001</v>
      </c>
      <c r="BP220" s="4">
        <v>0</v>
      </c>
      <c r="BQ220" s="4">
        <v>4954.8999999999996</v>
      </c>
      <c r="BR220" s="4">
        <v>1197.797</v>
      </c>
      <c r="BS220" s="4">
        <v>0</v>
      </c>
      <c r="BT220" s="3"/>
    </row>
    <row r="221" spans="1:72" ht="15.75" x14ac:dyDescent="0.25">
      <c r="A221" s="3"/>
      <c r="B221" s="1"/>
      <c r="C221" s="1" t="s">
        <v>222</v>
      </c>
      <c r="D221" s="1"/>
      <c r="E221" s="1" t="s">
        <v>235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 t="s">
        <v>77</v>
      </c>
      <c r="U221" s="1"/>
      <c r="V221" s="2"/>
      <c r="W221" s="2"/>
      <c r="X221" s="2"/>
      <c r="Y221" s="2"/>
      <c r="Z221" s="3" t="s">
        <v>76</v>
      </c>
      <c r="AA221" s="4">
        <v>156.03</v>
      </c>
      <c r="AB221" s="4">
        <v>0</v>
      </c>
      <c r="AC221" s="4">
        <v>0</v>
      </c>
      <c r="AD221" s="4">
        <v>156.03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5">
        <v>156.03</v>
      </c>
      <c r="AL221" s="5">
        <v>0</v>
      </c>
      <c r="AM221" s="5">
        <v>0</v>
      </c>
      <c r="AN221" s="5">
        <v>156.03</v>
      </c>
      <c r="AO221" s="5">
        <v>0</v>
      </c>
      <c r="AP221" s="5">
        <v>156.03</v>
      </c>
      <c r="AQ221" s="5">
        <v>0</v>
      </c>
      <c r="AR221" s="5">
        <v>0</v>
      </c>
      <c r="AS221" s="5">
        <v>156.03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156.03</v>
      </c>
      <c r="BA221" s="5">
        <v>0</v>
      </c>
      <c r="BB221" s="5">
        <v>0</v>
      </c>
      <c r="BC221" s="5">
        <v>156.03</v>
      </c>
      <c r="BD221" s="5">
        <v>0</v>
      </c>
      <c r="BE221" s="5">
        <v>156.03</v>
      </c>
      <c r="BF221" s="5">
        <v>0</v>
      </c>
      <c r="BG221" s="5">
        <v>0</v>
      </c>
      <c r="BH221" s="5">
        <v>156.03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156.03</v>
      </c>
      <c r="BP221" s="4">
        <v>0</v>
      </c>
      <c r="BQ221" s="4">
        <v>0</v>
      </c>
      <c r="BR221" s="4">
        <v>156.03</v>
      </c>
      <c r="BS221" s="4">
        <v>0</v>
      </c>
      <c r="BT221" s="3"/>
    </row>
    <row r="222" spans="1:72" ht="31.5" x14ac:dyDescent="0.25">
      <c r="A222" s="3"/>
      <c r="B222" s="1"/>
      <c r="C222" s="1" t="s">
        <v>222</v>
      </c>
      <c r="D222" s="1"/>
      <c r="E222" s="1" t="s">
        <v>220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2"/>
      <c r="X222" s="2"/>
      <c r="Y222" s="2"/>
      <c r="Z222" s="3" t="s">
        <v>219</v>
      </c>
      <c r="AA222" s="4">
        <v>1620.4978000000001</v>
      </c>
      <c r="AB222" s="4">
        <v>0</v>
      </c>
      <c r="AC222" s="4">
        <v>0</v>
      </c>
      <c r="AD222" s="4">
        <v>1620.4978000000001</v>
      </c>
      <c r="AE222" s="4">
        <v>0</v>
      </c>
      <c r="AF222" s="4">
        <v>533</v>
      </c>
      <c r="AG222" s="4">
        <v>0</v>
      </c>
      <c r="AH222" s="4">
        <v>0</v>
      </c>
      <c r="AI222" s="4">
        <v>533</v>
      </c>
      <c r="AJ222" s="4">
        <v>0</v>
      </c>
      <c r="AK222" s="5">
        <v>2153.4978000000001</v>
      </c>
      <c r="AL222" s="5">
        <v>0</v>
      </c>
      <c r="AM222" s="5">
        <v>0</v>
      </c>
      <c r="AN222" s="5">
        <v>2153.4978000000001</v>
      </c>
      <c r="AO222" s="5">
        <v>0</v>
      </c>
      <c r="AP222" s="5">
        <v>300</v>
      </c>
      <c r="AQ222" s="5">
        <v>0</v>
      </c>
      <c r="AR222" s="5">
        <v>0</v>
      </c>
      <c r="AS222" s="5">
        <v>300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300</v>
      </c>
      <c r="BA222" s="5">
        <v>0</v>
      </c>
      <c r="BB222" s="5">
        <v>0</v>
      </c>
      <c r="BC222" s="5">
        <v>300</v>
      </c>
      <c r="BD222" s="5">
        <v>0</v>
      </c>
      <c r="BE222" s="5">
        <v>300</v>
      </c>
      <c r="BF222" s="5">
        <v>0</v>
      </c>
      <c r="BG222" s="5">
        <v>0</v>
      </c>
      <c r="BH222" s="5">
        <v>300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300</v>
      </c>
      <c r="BP222" s="4">
        <v>0</v>
      </c>
      <c r="BQ222" s="4">
        <v>0</v>
      </c>
      <c r="BR222" s="4">
        <v>300</v>
      </c>
      <c r="BS222" s="4">
        <v>0</v>
      </c>
      <c r="BT222" s="3"/>
    </row>
    <row r="223" spans="1:72" ht="47.25" x14ac:dyDescent="0.25">
      <c r="A223" s="3"/>
      <c r="B223" s="1"/>
      <c r="C223" s="1" t="s">
        <v>222</v>
      </c>
      <c r="D223" s="1"/>
      <c r="E223" s="1" t="s">
        <v>220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 t="s">
        <v>47</v>
      </c>
      <c r="U223" s="1"/>
      <c r="V223" s="2"/>
      <c r="W223" s="2"/>
      <c r="X223" s="2"/>
      <c r="Y223" s="2"/>
      <c r="Z223" s="3" t="s">
        <v>46</v>
      </c>
      <c r="AA223" s="4">
        <v>84.950999999999993</v>
      </c>
      <c r="AB223" s="4">
        <v>0</v>
      </c>
      <c r="AC223" s="4">
        <v>0</v>
      </c>
      <c r="AD223" s="4">
        <v>84.950999999999993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5">
        <v>84.950999999999993</v>
      </c>
      <c r="AL223" s="5">
        <v>0</v>
      </c>
      <c r="AM223" s="5">
        <v>0</v>
      </c>
      <c r="AN223" s="5">
        <v>84.950999999999993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4">
        <v>0</v>
      </c>
      <c r="BQ223" s="4">
        <v>0</v>
      </c>
      <c r="BR223" s="4">
        <v>0</v>
      </c>
      <c r="BS223" s="4">
        <v>0</v>
      </c>
      <c r="BT223" s="3"/>
    </row>
    <row r="224" spans="1:72" ht="47.25" x14ac:dyDescent="0.25">
      <c r="A224" s="3"/>
      <c r="B224" s="1"/>
      <c r="C224" s="1" t="s">
        <v>222</v>
      </c>
      <c r="D224" s="1"/>
      <c r="E224" s="1" t="s">
        <v>220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 t="s">
        <v>161</v>
      </c>
      <c r="U224" s="1"/>
      <c r="V224" s="2"/>
      <c r="W224" s="2"/>
      <c r="X224" s="2"/>
      <c r="Y224" s="2"/>
      <c r="Z224" s="3" t="s">
        <v>160</v>
      </c>
      <c r="AA224" s="4">
        <v>1535.5468000000001</v>
      </c>
      <c r="AB224" s="4">
        <v>0</v>
      </c>
      <c r="AC224" s="4">
        <v>0</v>
      </c>
      <c r="AD224" s="4">
        <v>1535.5468000000001</v>
      </c>
      <c r="AE224" s="4">
        <v>0</v>
      </c>
      <c r="AF224" s="4">
        <v>533</v>
      </c>
      <c r="AG224" s="4">
        <v>0</v>
      </c>
      <c r="AH224" s="4">
        <v>0</v>
      </c>
      <c r="AI224" s="4">
        <v>533</v>
      </c>
      <c r="AJ224" s="4">
        <v>0</v>
      </c>
      <c r="AK224" s="5">
        <v>2068.5468000000001</v>
      </c>
      <c r="AL224" s="5">
        <v>0</v>
      </c>
      <c r="AM224" s="5">
        <v>0</v>
      </c>
      <c r="AN224" s="5">
        <v>2068.5468000000001</v>
      </c>
      <c r="AO224" s="5">
        <v>0</v>
      </c>
      <c r="AP224" s="5">
        <v>300</v>
      </c>
      <c r="AQ224" s="5">
        <v>0</v>
      </c>
      <c r="AR224" s="5">
        <v>0</v>
      </c>
      <c r="AS224" s="5">
        <v>300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300</v>
      </c>
      <c r="BA224" s="5">
        <v>0</v>
      </c>
      <c r="BB224" s="5">
        <v>0</v>
      </c>
      <c r="BC224" s="5">
        <v>300</v>
      </c>
      <c r="BD224" s="5">
        <v>0</v>
      </c>
      <c r="BE224" s="5">
        <v>300</v>
      </c>
      <c r="BF224" s="5">
        <v>0</v>
      </c>
      <c r="BG224" s="5">
        <v>0</v>
      </c>
      <c r="BH224" s="5">
        <v>300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300</v>
      </c>
      <c r="BP224" s="4">
        <v>0</v>
      </c>
      <c r="BQ224" s="4">
        <v>0</v>
      </c>
      <c r="BR224" s="4">
        <v>300</v>
      </c>
      <c r="BS224" s="4">
        <v>0</v>
      </c>
      <c r="BT224" s="3"/>
    </row>
    <row r="225" spans="1:72" ht="78.75" x14ac:dyDescent="0.25">
      <c r="A225" s="3"/>
      <c r="B225" s="1"/>
      <c r="C225" s="1" t="s">
        <v>222</v>
      </c>
      <c r="D225" s="1"/>
      <c r="E225" s="1" t="s">
        <v>236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2"/>
      <c r="X225" s="2"/>
      <c r="Y225" s="2"/>
      <c r="Z225" s="3" t="s">
        <v>130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6445.0666700000002</v>
      </c>
      <c r="AG225" s="4">
        <v>0</v>
      </c>
      <c r="AH225" s="4">
        <v>4833.8</v>
      </c>
      <c r="AI225" s="4">
        <v>1611.26667</v>
      </c>
      <c r="AJ225" s="4">
        <v>0</v>
      </c>
      <c r="AK225" s="5">
        <v>6445.0666700000002</v>
      </c>
      <c r="AL225" s="5">
        <v>0</v>
      </c>
      <c r="AM225" s="5">
        <v>4833.8</v>
      </c>
      <c r="AN225" s="5">
        <v>1611.26667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4">
        <v>0</v>
      </c>
      <c r="BQ225" s="4">
        <v>0</v>
      </c>
      <c r="BR225" s="4">
        <v>0</v>
      </c>
      <c r="BS225" s="4">
        <v>0</v>
      </c>
      <c r="BT225" s="3"/>
    </row>
    <row r="226" spans="1:72" ht="47.25" x14ac:dyDescent="0.25">
      <c r="A226" s="3"/>
      <c r="B226" s="1"/>
      <c r="C226" s="1" t="s">
        <v>222</v>
      </c>
      <c r="D226" s="1"/>
      <c r="E226" s="1" t="s">
        <v>236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 t="s">
        <v>161</v>
      </c>
      <c r="U226" s="1"/>
      <c r="V226" s="2"/>
      <c r="W226" s="2"/>
      <c r="X226" s="2"/>
      <c r="Y226" s="2"/>
      <c r="Z226" s="3" t="s">
        <v>160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6445.0666700000002</v>
      </c>
      <c r="AG226" s="4">
        <v>0</v>
      </c>
      <c r="AH226" s="4">
        <v>4833.8</v>
      </c>
      <c r="AI226" s="4">
        <v>1611.26667</v>
      </c>
      <c r="AJ226" s="4">
        <v>0</v>
      </c>
      <c r="AK226" s="5">
        <v>6445.0666700000002</v>
      </c>
      <c r="AL226" s="5">
        <v>0</v>
      </c>
      <c r="AM226" s="5">
        <v>4833.8</v>
      </c>
      <c r="AN226" s="5">
        <v>1611.26667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4">
        <v>0</v>
      </c>
      <c r="BQ226" s="4">
        <v>0</v>
      </c>
      <c r="BR226" s="4">
        <v>0</v>
      </c>
      <c r="BS226" s="4">
        <v>0</v>
      </c>
      <c r="BT226" s="3"/>
    </row>
    <row r="227" spans="1:72" ht="31.5" x14ac:dyDescent="0.25">
      <c r="A227" s="3"/>
      <c r="B227" s="1"/>
      <c r="C227" s="1" t="s">
        <v>222</v>
      </c>
      <c r="D227" s="1"/>
      <c r="E227" s="1" t="s">
        <v>238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2"/>
      <c r="X227" s="2"/>
      <c r="Y227" s="2"/>
      <c r="Z227" s="3" t="s">
        <v>237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1836.8832</v>
      </c>
      <c r="AG227" s="4">
        <v>0</v>
      </c>
      <c r="AH227" s="4">
        <v>0</v>
      </c>
      <c r="AI227" s="4">
        <v>1836.8832</v>
      </c>
      <c r="AJ227" s="4">
        <v>0</v>
      </c>
      <c r="AK227" s="5">
        <v>1836.8832</v>
      </c>
      <c r="AL227" s="5">
        <v>0</v>
      </c>
      <c r="AM227" s="5">
        <v>0</v>
      </c>
      <c r="AN227" s="5">
        <v>1836.8832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1200</v>
      </c>
      <c r="AV227" s="5">
        <v>0</v>
      </c>
      <c r="AW227" s="5">
        <v>0</v>
      </c>
      <c r="AX227" s="5">
        <v>1200</v>
      </c>
      <c r="AY227" s="5">
        <v>0</v>
      </c>
      <c r="AZ227" s="5">
        <f>1200-1.3281</f>
        <v>1198.6719000000001</v>
      </c>
      <c r="BA227" s="5">
        <v>0</v>
      </c>
      <c r="BB227" s="5">
        <v>0</v>
      </c>
      <c r="BC227" s="5">
        <v>1200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606.22649999999999</v>
      </c>
      <c r="BK227" s="5">
        <v>0</v>
      </c>
      <c r="BL227" s="5">
        <v>0</v>
      </c>
      <c r="BM227" s="5">
        <v>606.22649999999999</v>
      </c>
      <c r="BN227" s="5">
        <v>0</v>
      </c>
      <c r="BO227" s="5">
        <f>606.2265-570</f>
        <v>36.226499999999987</v>
      </c>
      <c r="BP227" s="4">
        <v>0</v>
      </c>
      <c r="BQ227" s="4">
        <v>0</v>
      </c>
      <c r="BR227" s="4">
        <v>606.22649999999999</v>
      </c>
      <c r="BS227" s="4">
        <v>0</v>
      </c>
      <c r="BT227" s="3"/>
    </row>
    <row r="228" spans="1:72" ht="47.25" x14ac:dyDescent="0.25">
      <c r="A228" s="3"/>
      <c r="B228" s="1"/>
      <c r="C228" s="1" t="s">
        <v>222</v>
      </c>
      <c r="D228" s="1"/>
      <c r="E228" s="1" t="s">
        <v>238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 t="s">
        <v>161</v>
      </c>
      <c r="U228" s="1"/>
      <c r="V228" s="2"/>
      <c r="W228" s="2"/>
      <c r="X228" s="2"/>
      <c r="Y228" s="2"/>
      <c r="Z228" s="3" t="s">
        <v>160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1836.8832</v>
      </c>
      <c r="AG228" s="4">
        <v>0</v>
      </c>
      <c r="AH228" s="4">
        <v>0</v>
      </c>
      <c r="AI228" s="4">
        <v>1836.8832</v>
      </c>
      <c r="AJ228" s="4">
        <v>0</v>
      </c>
      <c r="AK228" s="5">
        <v>1836.8832</v>
      </c>
      <c r="AL228" s="5">
        <v>0</v>
      </c>
      <c r="AM228" s="5">
        <v>0</v>
      </c>
      <c r="AN228" s="5">
        <v>1836.8832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1200</v>
      </c>
      <c r="AV228" s="5">
        <v>0</v>
      </c>
      <c r="AW228" s="5">
        <v>0</v>
      </c>
      <c r="AX228" s="5">
        <v>1200</v>
      </c>
      <c r="AY228" s="5">
        <v>0</v>
      </c>
      <c r="AZ228" s="5">
        <f>1200-1.3281</f>
        <v>1198.6719000000001</v>
      </c>
      <c r="BA228" s="5">
        <v>0</v>
      </c>
      <c r="BB228" s="5">
        <v>0</v>
      </c>
      <c r="BC228" s="5">
        <v>1200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606.22649999999999</v>
      </c>
      <c r="BK228" s="5">
        <v>0</v>
      </c>
      <c r="BL228" s="5">
        <v>0</v>
      </c>
      <c r="BM228" s="5">
        <v>606.22649999999999</v>
      </c>
      <c r="BN228" s="5">
        <v>0</v>
      </c>
      <c r="BO228" s="5">
        <f>606.2265-570</f>
        <v>36.226499999999987</v>
      </c>
      <c r="BP228" s="4">
        <v>0</v>
      </c>
      <c r="BQ228" s="4">
        <v>0</v>
      </c>
      <c r="BR228" s="4">
        <v>606.22649999999999</v>
      </c>
      <c r="BS228" s="4">
        <v>0</v>
      </c>
      <c r="BT228" s="3"/>
    </row>
    <row r="229" spans="1:72" ht="47.25" x14ac:dyDescent="0.25">
      <c r="A229" s="3"/>
      <c r="B229" s="1"/>
      <c r="C229" s="1" t="s">
        <v>222</v>
      </c>
      <c r="D229" s="1"/>
      <c r="E229" s="1" t="s">
        <v>221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2"/>
      <c r="X229" s="2"/>
      <c r="Y229" s="2"/>
      <c r="Z229" s="3" t="s">
        <v>208</v>
      </c>
      <c r="AA229" s="4">
        <v>4482.8090000000002</v>
      </c>
      <c r="AB229" s="4">
        <v>0</v>
      </c>
      <c r="AC229" s="4">
        <v>4482.8090000000002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5">
        <v>4482.8090000000002</v>
      </c>
      <c r="AL229" s="5">
        <v>0</v>
      </c>
      <c r="AM229" s="5">
        <v>4482.8090000000002</v>
      </c>
      <c r="AN229" s="5">
        <v>0</v>
      </c>
      <c r="AO229" s="5">
        <v>0</v>
      </c>
      <c r="AP229" s="5">
        <v>4482.8090000000002</v>
      </c>
      <c r="AQ229" s="5">
        <v>0</v>
      </c>
      <c r="AR229" s="5">
        <v>4482.8090000000002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4482.8090000000002</v>
      </c>
      <c r="BA229" s="5">
        <v>0</v>
      </c>
      <c r="BB229" s="5">
        <v>4482.8090000000002</v>
      </c>
      <c r="BC229" s="5">
        <v>0</v>
      </c>
      <c r="BD229" s="5">
        <v>0</v>
      </c>
      <c r="BE229" s="5">
        <v>4482.8090000000002</v>
      </c>
      <c r="BF229" s="5">
        <v>0</v>
      </c>
      <c r="BG229" s="5">
        <v>4482.8090000000002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4482.8090000000002</v>
      </c>
      <c r="BP229" s="4">
        <v>0</v>
      </c>
      <c r="BQ229" s="4">
        <v>4482.8090000000002</v>
      </c>
      <c r="BR229" s="4">
        <v>0</v>
      </c>
      <c r="BS229" s="4">
        <v>0</v>
      </c>
      <c r="BT229" s="3"/>
    </row>
    <row r="230" spans="1:72" ht="47.25" x14ac:dyDescent="0.25">
      <c r="A230" s="3"/>
      <c r="B230" s="1"/>
      <c r="C230" s="1" t="s">
        <v>222</v>
      </c>
      <c r="D230" s="1"/>
      <c r="E230" s="1" t="s">
        <v>221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 t="s">
        <v>161</v>
      </c>
      <c r="U230" s="1"/>
      <c r="V230" s="2"/>
      <c r="W230" s="2"/>
      <c r="X230" s="2"/>
      <c r="Y230" s="2"/>
      <c r="Z230" s="3" t="s">
        <v>160</v>
      </c>
      <c r="AA230" s="4">
        <v>4482.8090000000002</v>
      </c>
      <c r="AB230" s="4">
        <v>0</v>
      </c>
      <c r="AC230" s="4">
        <v>4482.8090000000002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5">
        <v>4482.8090000000002</v>
      </c>
      <c r="AL230" s="5">
        <v>0</v>
      </c>
      <c r="AM230" s="5">
        <v>4482.8090000000002</v>
      </c>
      <c r="AN230" s="5">
        <v>0</v>
      </c>
      <c r="AO230" s="5">
        <v>0</v>
      </c>
      <c r="AP230" s="5">
        <v>4482.8090000000002</v>
      </c>
      <c r="AQ230" s="5">
        <v>0</v>
      </c>
      <c r="AR230" s="5">
        <v>4482.8090000000002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4482.8090000000002</v>
      </c>
      <c r="BA230" s="5">
        <v>0</v>
      </c>
      <c r="BB230" s="5">
        <v>4482.8090000000002</v>
      </c>
      <c r="BC230" s="5">
        <v>0</v>
      </c>
      <c r="BD230" s="5">
        <v>0</v>
      </c>
      <c r="BE230" s="5">
        <v>4482.8090000000002</v>
      </c>
      <c r="BF230" s="5">
        <v>0</v>
      </c>
      <c r="BG230" s="5">
        <v>4482.8090000000002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4482.8090000000002</v>
      </c>
      <c r="BP230" s="4">
        <v>0</v>
      </c>
      <c r="BQ230" s="4">
        <v>4482.8090000000002</v>
      </c>
      <c r="BR230" s="4">
        <v>0</v>
      </c>
      <c r="BS230" s="4">
        <v>0</v>
      </c>
      <c r="BT230" s="3"/>
    </row>
    <row r="231" spans="1:72" ht="31.5" x14ac:dyDescent="0.25">
      <c r="A231" s="3"/>
      <c r="B231" s="1"/>
      <c r="C231" s="1" t="s">
        <v>239</v>
      </c>
      <c r="D231" s="1"/>
      <c r="E231" s="1" t="s">
        <v>241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2"/>
      <c r="X231" s="2"/>
      <c r="Y231" s="2"/>
      <c r="Z231" s="3" t="s">
        <v>240</v>
      </c>
      <c r="AA231" s="4">
        <v>356.5</v>
      </c>
      <c r="AB231" s="4">
        <v>0</v>
      </c>
      <c r="AC231" s="4">
        <v>0</v>
      </c>
      <c r="AD231" s="4">
        <v>356.5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5">
        <v>356.5</v>
      </c>
      <c r="AL231" s="5">
        <v>0</v>
      </c>
      <c r="AM231" s="5">
        <v>0</v>
      </c>
      <c r="AN231" s="5">
        <v>356.5</v>
      </c>
      <c r="AO231" s="5">
        <v>0</v>
      </c>
      <c r="AP231" s="5">
        <v>356.5</v>
      </c>
      <c r="AQ231" s="5">
        <v>0</v>
      </c>
      <c r="AR231" s="5">
        <v>0</v>
      </c>
      <c r="AS231" s="5">
        <v>356.5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356.5</v>
      </c>
      <c r="BA231" s="5">
        <v>0</v>
      </c>
      <c r="BB231" s="5">
        <v>0</v>
      </c>
      <c r="BC231" s="5">
        <v>356.5</v>
      </c>
      <c r="BD231" s="5">
        <v>0</v>
      </c>
      <c r="BE231" s="5">
        <v>356.5</v>
      </c>
      <c r="BF231" s="5">
        <v>0</v>
      </c>
      <c r="BG231" s="5">
        <v>0</v>
      </c>
      <c r="BH231" s="5">
        <v>356.5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356.5</v>
      </c>
      <c r="BP231" s="4">
        <v>0</v>
      </c>
      <c r="BQ231" s="4">
        <v>0</v>
      </c>
      <c r="BR231" s="4">
        <v>356.5</v>
      </c>
      <c r="BS231" s="4">
        <v>0</v>
      </c>
      <c r="BT231" s="3"/>
    </row>
    <row r="232" spans="1:72" ht="94.5" x14ac:dyDescent="0.25">
      <c r="A232" s="3"/>
      <c r="B232" s="1"/>
      <c r="C232" s="1" t="s">
        <v>239</v>
      </c>
      <c r="D232" s="1"/>
      <c r="E232" s="1" t="s">
        <v>241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 t="s">
        <v>45</v>
      </c>
      <c r="U232" s="1"/>
      <c r="V232" s="2"/>
      <c r="W232" s="2"/>
      <c r="X232" s="2"/>
      <c r="Y232" s="2"/>
      <c r="Z232" s="3" t="s">
        <v>44</v>
      </c>
      <c r="AA232" s="4">
        <v>50</v>
      </c>
      <c r="AB232" s="4">
        <v>0</v>
      </c>
      <c r="AC232" s="4">
        <v>0</v>
      </c>
      <c r="AD232" s="4">
        <v>50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5">
        <v>50</v>
      </c>
      <c r="AL232" s="5">
        <v>0</v>
      </c>
      <c r="AM232" s="5">
        <v>0</v>
      </c>
      <c r="AN232" s="5">
        <v>50</v>
      </c>
      <c r="AO232" s="5">
        <v>0</v>
      </c>
      <c r="AP232" s="5">
        <v>50</v>
      </c>
      <c r="AQ232" s="5">
        <v>0</v>
      </c>
      <c r="AR232" s="5">
        <v>0</v>
      </c>
      <c r="AS232" s="5">
        <v>50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50</v>
      </c>
      <c r="BA232" s="5">
        <v>0</v>
      </c>
      <c r="BB232" s="5">
        <v>0</v>
      </c>
      <c r="BC232" s="5">
        <v>50</v>
      </c>
      <c r="BD232" s="5">
        <v>0</v>
      </c>
      <c r="BE232" s="5">
        <v>50</v>
      </c>
      <c r="BF232" s="5">
        <v>0</v>
      </c>
      <c r="BG232" s="5">
        <v>0</v>
      </c>
      <c r="BH232" s="5">
        <v>50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50</v>
      </c>
      <c r="BP232" s="4">
        <v>0</v>
      </c>
      <c r="BQ232" s="4">
        <v>0</v>
      </c>
      <c r="BR232" s="4">
        <v>50</v>
      </c>
      <c r="BS232" s="4">
        <v>0</v>
      </c>
      <c r="BT232" s="3"/>
    </row>
    <row r="233" spans="1:72" ht="47.25" x14ac:dyDescent="0.25">
      <c r="A233" s="3"/>
      <c r="B233" s="1"/>
      <c r="C233" s="1" t="s">
        <v>239</v>
      </c>
      <c r="D233" s="1"/>
      <c r="E233" s="1" t="s">
        <v>241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 t="s">
        <v>47</v>
      </c>
      <c r="U233" s="1"/>
      <c r="V233" s="2"/>
      <c r="W233" s="2"/>
      <c r="X233" s="2"/>
      <c r="Y233" s="2"/>
      <c r="Z233" s="3" t="s">
        <v>46</v>
      </c>
      <c r="AA233" s="4">
        <v>299</v>
      </c>
      <c r="AB233" s="4">
        <v>0</v>
      </c>
      <c r="AC233" s="4">
        <v>0</v>
      </c>
      <c r="AD233" s="4">
        <v>299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5">
        <v>299</v>
      </c>
      <c r="AL233" s="5">
        <v>0</v>
      </c>
      <c r="AM233" s="5">
        <v>0</v>
      </c>
      <c r="AN233" s="5">
        <v>299</v>
      </c>
      <c r="AO233" s="5">
        <v>0</v>
      </c>
      <c r="AP233" s="5">
        <v>299</v>
      </c>
      <c r="AQ233" s="5">
        <v>0</v>
      </c>
      <c r="AR233" s="5">
        <v>0</v>
      </c>
      <c r="AS233" s="5">
        <v>299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299</v>
      </c>
      <c r="BA233" s="5">
        <v>0</v>
      </c>
      <c r="BB233" s="5">
        <v>0</v>
      </c>
      <c r="BC233" s="5">
        <v>299</v>
      </c>
      <c r="BD233" s="5">
        <v>0</v>
      </c>
      <c r="BE233" s="5">
        <v>299</v>
      </c>
      <c r="BF233" s="5">
        <v>0</v>
      </c>
      <c r="BG233" s="5">
        <v>0</v>
      </c>
      <c r="BH233" s="5">
        <v>299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299</v>
      </c>
      <c r="BP233" s="4">
        <v>0</v>
      </c>
      <c r="BQ233" s="4">
        <v>0</v>
      </c>
      <c r="BR233" s="4">
        <v>299</v>
      </c>
      <c r="BS233" s="4">
        <v>0</v>
      </c>
      <c r="BT233" s="3"/>
    </row>
    <row r="234" spans="1:72" ht="15.75" x14ac:dyDescent="0.25">
      <c r="A234" s="3"/>
      <c r="B234" s="1"/>
      <c r="C234" s="1" t="s">
        <v>239</v>
      </c>
      <c r="D234" s="1"/>
      <c r="E234" s="1" t="s">
        <v>241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 t="s">
        <v>77</v>
      </c>
      <c r="U234" s="1"/>
      <c r="V234" s="2"/>
      <c r="W234" s="2"/>
      <c r="X234" s="2"/>
      <c r="Y234" s="2"/>
      <c r="Z234" s="3" t="s">
        <v>76</v>
      </c>
      <c r="AA234" s="4">
        <v>7.5</v>
      </c>
      <c r="AB234" s="4">
        <v>0</v>
      </c>
      <c r="AC234" s="4">
        <v>0</v>
      </c>
      <c r="AD234" s="4">
        <v>7.5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5">
        <v>7.5</v>
      </c>
      <c r="AL234" s="5">
        <v>0</v>
      </c>
      <c r="AM234" s="5">
        <v>0</v>
      </c>
      <c r="AN234" s="5">
        <v>7.5</v>
      </c>
      <c r="AO234" s="5">
        <v>0</v>
      </c>
      <c r="AP234" s="5">
        <v>7.5</v>
      </c>
      <c r="AQ234" s="5">
        <v>0</v>
      </c>
      <c r="AR234" s="5">
        <v>0</v>
      </c>
      <c r="AS234" s="5">
        <v>7.5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7.5</v>
      </c>
      <c r="BA234" s="5">
        <v>0</v>
      </c>
      <c r="BB234" s="5">
        <v>0</v>
      </c>
      <c r="BC234" s="5">
        <v>7.5</v>
      </c>
      <c r="BD234" s="5">
        <v>0</v>
      </c>
      <c r="BE234" s="5">
        <v>7.5</v>
      </c>
      <c r="BF234" s="5">
        <v>0</v>
      </c>
      <c r="BG234" s="5">
        <v>0</v>
      </c>
      <c r="BH234" s="5">
        <v>7.5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7.5</v>
      </c>
      <c r="BP234" s="4">
        <v>0</v>
      </c>
      <c r="BQ234" s="4">
        <v>0</v>
      </c>
      <c r="BR234" s="4">
        <v>7.5</v>
      </c>
      <c r="BS234" s="4">
        <v>0</v>
      </c>
      <c r="BT234" s="3"/>
    </row>
    <row r="235" spans="1:72" ht="47.25" x14ac:dyDescent="0.25">
      <c r="A235" s="3"/>
      <c r="B235" s="1"/>
      <c r="C235" s="1" t="s">
        <v>239</v>
      </c>
      <c r="D235" s="1"/>
      <c r="E235" s="1" t="s">
        <v>243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2"/>
      <c r="X235" s="2"/>
      <c r="Y235" s="2"/>
      <c r="Z235" s="3" t="s">
        <v>242</v>
      </c>
      <c r="AA235" s="4">
        <v>33</v>
      </c>
      <c r="AB235" s="4">
        <v>0</v>
      </c>
      <c r="AC235" s="4">
        <v>33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5">
        <v>33</v>
      </c>
      <c r="AL235" s="5">
        <v>0</v>
      </c>
      <c r="AM235" s="5">
        <v>33</v>
      </c>
      <c r="AN235" s="5">
        <v>0</v>
      </c>
      <c r="AO235" s="5">
        <v>0</v>
      </c>
      <c r="AP235" s="5">
        <v>33</v>
      </c>
      <c r="AQ235" s="5">
        <v>0</v>
      </c>
      <c r="AR235" s="5">
        <v>33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33</v>
      </c>
      <c r="BA235" s="5">
        <v>0</v>
      </c>
      <c r="BB235" s="5">
        <v>33</v>
      </c>
      <c r="BC235" s="5">
        <v>0</v>
      </c>
      <c r="BD235" s="5">
        <v>0</v>
      </c>
      <c r="BE235" s="5">
        <v>40</v>
      </c>
      <c r="BF235" s="5">
        <v>0</v>
      </c>
      <c r="BG235" s="5">
        <v>40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40</v>
      </c>
      <c r="BP235" s="4">
        <v>0</v>
      </c>
      <c r="BQ235" s="4">
        <v>40</v>
      </c>
      <c r="BR235" s="4">
        <v>0</v>
      </c>
      <c r="BS235" s="4">
        <v>0</v>
      </c>
      <c r="BT235" s="3"/>
    </row>
    <row r="236" spans="1:72" ht="94.5" x14ac:dyDescent="0.25">
      <c r="A236" s="3"/>
      <c r="B236" s="1"/>
      <c r="C236" s="1" t="s">
        <v>239</v>
      </c>
      <c r="D236" s="1"/>
      <c r="E236" s="1" t="s">
        <v>243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 t="s">
        <v>45</v>
      </c>
      <c r="U236" s="1"/>
      <c r="V236" s="2"/>
      <c r="W236" s="2"/>
      <c r="X236" s="2"/>
      <c r="Y236" s="2"/>
      <c r="Z236" s="3" t="s">
        <v>44</v>
      </c>
      <c r="AA236" s="4">
        <v>33</v>
      </c>
      <c r="AB236" s="4">
        <v>0</v>
      </c>
      <c r="AC236" s="4">
        <v>33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5">
        <v>33</v>
      </c>
      <c r="AL236" s="5">
        <v>0</v>
      </c>
      <c r="AM236" s="5">
        <v>33</v>
      </c>
      <c r="AN236" s="5">
        <v>0</v>
      </c>
      <c r="AO236" s="5">
        <v>0</v>
      </c>
      <c r="AP236" s="5">
        <v>33</v>
      </c>
      <c r="AQ236" s="5">
        <v>0</v>
      </c>
      <c r="AR236" s="5">
        <v>33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33</v>
      </c>
      <c r="BA236" s="5">
        <v>0</v>
      </c>
      <c r="BB236" s="5">
        <v>33</v>
      </c>
      <c r="BC236" s="5">
        <v>0</v>
      </c>
      <c r="BD236" s="5">
        <v>0</v>
      </c>
      <c r="BE236" s="5">
        <v>40</v>
      </c>
      <c r="BF236" s="5">
        <v>0</v>
      </c>
      <c r="BG236" s="5">
        <v>40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40</v>
      </c>
      <c r="BP236" s="4">
        <v>0</v>
      </c>
      <c r="BQ236" s="4">
        <v>40</v>
      </c>
      <c r="BR236" s="4">
        <v>0</v>
      </c>
      <c r="BS236" s="4">
        <v>0</v>
      </c>
      <c r="BT236" s="3"/>
    </row>
    <row r="237" spans="1:72" ht="31.5" x14ac:dyDescent="0.25">
      <c r="A237" s="3"/>
      <c r="B237" s="1"/>
      <c r="C237" s="1" t="s">
        <v>239</v>
      </c>
      <c r="D237" s="1"/>
      <c r="E237" s="1" t="s">
        <v>245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2"/>
      <c r="X237" s="2"/>
      <c r="Y237" s="2"/>
      <c r="Z237" s="3" t="s">
        <v>244</v>
      </c>
      <c r="AA237" s="4">
        <v>366</v>
      </c>
      <c r="AB237" s="4">
        <v>0</v>
      </c>
      <c r="AC237" s="4">
        <v>0</v>
      </c>
      <c r="AD237" s="4">
        <v>366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5">
        <v>366</v>
      </c>
      <c r="AL237" s="5">
        <v>0</v>
      </c>
      <c r="AM237" s="5">
        <v>0</v>
      </c>
      <c r="AN237" s="5">
        <v>366</v>
      </c>
      <c r="AO237" s="5">
        <v>0</v>
      </c>
      <c r="AP237" s="5">
        <v>366</v>
      </c>
      <c r="AQ237" s="5">
        <v>0</v>
      </c>
      <c r="AR237" s="5">
        <v>0</v>
      </c>
      <c r="AS237" s="5">
        <v>366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366</v>
      </c>
      <c r="BA237" s="5">
        <v>0</v>
      </c>
      <c r="BB237" s="5">
        <v>0</v>
      </c>
      <c r="BC237" s="5">
        <v>366</v>
      </c>
      <c r="BD237" s="5">
        <v>0</v>
      </c>
      <c r="BE237" s="5">
        <v>366</v>
      </c>
      <c r="BF237" s="5">
        <v>0</v>
      </c>
      <c r="BG237" s="5">
        <v>0</v>
      </c>
      <c r="BH237" s="5">
        <v>366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366</v>
      </c>
      <c r="BP237" s="4">
        <v>0</v>
      </c>
      <c r="BQ237" s="4">
        <v>0</v>
      </c>
      <c r="BR237" s="4">
        <v>366</v>
      </c>
      <c r="BS237" s="4">
        <v>0</v>
      </c>
      <c r="BT237" s="3"/>
    </row>
    <row r="238" spans="1:72" ht="47.25" x14ac:dyDescent="0.25">
      <c r="A238" s="3"/>
      <c r="B238" s="1"/>
      <c r="C238" s="1" t="s">
        <v>239</v>
      </c>
      <c r="D238" s="1"/>
      <c r="E238" s="1" t="s">
        <v>245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 t="s">
        <v>47</v>
      </c>
      <c r="U238" s="1"/>
      <c r="V238" s="2"/>
      <c r="W238" s="2"/>
      <c r="X238" s="2"/>
      <c r="Y238" s="2"/>
      <c r="Z238" s="3" t="s">
        <v>46</v>
      </c>
      <c r="AA238" s="4">
        <v>366</v>
      </c>
      <c r="AB238" s="4">
        <v>0</v>
      </c>
      <c r="AC238" s="4">
        <v>0</v>
      </c>
      <c r="AD238" s="4">
        <v>366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5">
        <v>366</v>
      </c>
      <c r="AL238" s="5">
        <v>0</v>
      </c>
      <c r="AM238" s="5">
        <v>0</v>
      </c>
      <c r="AN238" s="5">
        <v>366</v>
      </c>
      <c r="AO238" s="5">
        <v>0</v>
      </c>
      <c r="AP238" s="5">
        <v>366</v>
      </c>
      <c r="AQ238" s="5">
        <v>0</v>
      </c>
      <c r="AR238" s="5">
        <v>0</v>
      </c>
      <c r="AS238" s="5">
        <v>366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366</v>
      </c>
      <c r="BA238" s="5">
        <v>0</v>
      </c>
      <c r="BB238" s="5">
        <v>0</v>
      </c>
      <c r="BC238" s="5">
        <v>366</v>
      </c>
      <c r="BD238" s="5">
        <v>0</v>
      </c>
      <c r="BE238" s="5">
        <v>366</v>
      </c>
      <c r="BF238" s="5">
        <v>0</v>
      </c>
      <c r="BG238" s="5">
        <v>0</v>
      </c>
      <c r="BH238" s="5">
        <v>366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366</v>
      </c>
      <c r="BP238" s="4">
        <v>0</v>
      </c>
      <c r="BQ238" s="4">
        <v>0</v>
      </c>
      <c r="BR238" s="4">
        <v>366</v>
      </c>
      <c r="BS238" s="4">
        <v>0</v>
      </c>
      <c r="BT238" s="3"/>
    </row>
    <row r="239" spans="1:72" ht="15.75" x14ac:dyDescent="0.25">
      <c r="A239" s="3"/>
      <c r="B239" s="1"/>
      <c r="C239" s="1" t="s">
        <v>239</v>
      </c>
      <c r="D239" s="1"/>
      <c r="E239" s="1" t="s">
        <v>246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2"/>
      <c r="X239" s="2"/>
      <c r="Y239" s="2"/>
      <c r="Z239" s="3" t="s">
        <v>92</v>
      </c>
      <c r="AA239" s="4">
        <v>5754.2209999999995</v>
      </c>
      <c r="AB239" s="4">
        <v>0</v>
      </c>
      <c r="AC239" s="4">
        <v>0</v>
      </c>
      <c r="AD239" s="4">
        <v>5754.2209999999995</v>
      </c>
      <c r="AE239" s="4">
        <v>0</v>
      </c>
      <c r="AF239" s="4">
        <v>74.722999999999999</v>
      </c>
      <c r="AG239" s="4">
        <v>0</v>
      </c>
      <c r="AH239" s="4">
        <v>0</v>
      </c>
      <c r="AI239" s="4">
        <v>74.722999999999999</v>
      </c>
      <c r="AJ239" s="4">
        <v>0</v>
      </c>
      <c r="AK239" s="5">
        <v>5828.9440000000004</v>
      </c>
      <c r="AL239" s="5">
        <v>0</v>
      </c>
      <c r="AM239" s="5">
        <v>0</v>
      </c>
      <c r="AN239" s="5">
        <v>5828.9440000000004</v>
      </c>
      <c r="AO239" s="5">
        <v>0</v>
      </c>
      <c r="AP239" s="5">
        <v>5754.2209999999995</v>
      </c>
      <c r="AQ239" s="5">
        <v>0</v>
      </c>
      <c r="AR239" s="5">
        <v>0</v>
      </c>
      <c r="AS239" s="5">
        <v>5754.2209999999995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5754.2209999999995</v>
      </c>
      <c r="BA239" s="5">
        <v>0</v>
      </c>
      <c r="BB239" s="5">
        <v>0</v>
      </c>
      <c r="BC239" s="5">
        <v>5754.2209999999995</v>
      </c>
      <c r="BD239" s="5">
        <v>0</v>
      </c>
      <c r="BE239" s="5">
        <v>5754.2209999999995</v>
      </c>
      <c r="BF239" s="5">
        <v>0</v>
      </c>
      <c r="BG239" s="5">
        <v>0</v>
      </c>
      <c r="BH239" s="5">
        <v>5754.2209999999995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5754.2209999999995</v>
      </c>
      <c r="BP239" s="4">
        <v>0</v>
      </c>
      <c r="BQ239" s="4">
        <v>0</v>
      </c>
      <c r="BR239" s="4">
        <v>5754.2209999999995</v>
      </c>
      <c r="BS239" s="4">
        <v>0</v>
      </c>
      <c r="BT239" s="3"/>
    </row>
    <row r="240" spans="1:72" ht="94.5" x14ac:dyDescent="0.25">
      <c r="A240" s="3"/>
      <c r="B240" s="1"/>
      <c r="C240" s="1" t="s">
        <v>239</v>
      </c>
      <c r="D240" s="1"/>
      <c r="E240" s="1" t="s">
        <v>246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 t="s">
        <v>45</v>
      </c>
      <c r="U240" s="1"/>
      <c r="V240" s="2"/>
      <c r="W240" s="2"/>
      <c r="X240" s="2"/>
      <c r="Y240" s="2"/>
      <c r="Z240" s="3" t="s">
        <v>44</v>
      </c>
      <c r="AA240" s="4">
        <v>4285.0110000000004</v>
      </c>
      <c r="AB240" s="4">
        <v>0</v>
      </c>
      <c r="AC240" s="4">
        <v>0</v>
      </c>
      <c r="AD240" s="4">
        <v>4285.0110000000004</v>
      </c>
      <c r="AE240" s="4">
        <v>0</v>
      </c>
      <c r="AF240" s="4">
        <v>74.722999999999999</v>
      </c>
      <c r="AG240" s="4">
        <v>0</v>
      </c>
      <c r="AH240" s="4">
        <v>0</v>
      </c>
      <c r="AI240" s="4">
        <v>74.722999999999999</v>
      </c>
      <c r="AJ240" s="4">
        <v>0</v>
      </c>
      <c r="AK240" s="5">
        <v>4359.7340000000004</v>
      </c>
      <c r="AL240" s="5">
        <v>0</v>
      </c>
      <c r="AM240" s="5">
        <v>0</v>
      </c>
      <c r="AN240" s="5">
        <v>4359.7340000000004</v>
      </c>
      <c r="AO240" s="5">
        <v>0</v>
      </c>
      <c r="AP240" s="5">
        <v>4285.0110000000004</v>
      </c>
      <c r="AQ240" s="5">
        <v>0</v>
      </c>
      <c r="AR240" s="5">
        <v>0</v>
      </c>
      <c r="AS240" s="5">
        <v>4285.0110000000004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4285.0110000000004</v>
      </c>
      <c r="BA240" s="5">
        <v>0</v>
      </c>
      <c r="BB240" s="5">
        <v>0</v>
      </c>
      <c r="BC240" s="5">
        <v>4285.0110000000004</v>
      </c>
      <c r="BD240" s="5">
        <v>0</v>
      </c>
      <c r="BE240" s="5">
        <v>4285.0110000000004</v>
      </c>
      <c r="BF240" s="5">
        <v>0</v>
      </c>
      <c r="BG240" s="5">
        <v>0</v>
      </c>
      <c r="BH240" s="5">
        <v>4285.0110000000004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4285.0110000000004</v>
      </c>
      <c r="BP240" s="4">
        <v>0</v>
      </c>
      <c r="BQ240" s="4">
        <v>0</v>
      </c>
      <c r="BR240" s="4">
        <v>4285.0110000000004</v>
      </c>
      <c r="BS240" s="4">
        <v>0</v>
      </c>
      <c r="BT240" s="3"/>
    </row>
    <row r="241" spans="1:72" ht="47.25" x14ac:dyDescent="0.25">
      <c r="A241" s="3"/>
      <c r="B241" s="1"/>
      <c r="C241" s="1" t="s">
        <v>239</v>
      </c>
      <c r="D241" s="1"/>
      <c r="E241" s="1" t="s">
        <v>246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 t="s">
        <v>47</v>
      </c>
      <c r="U241" s="1"/>
      <c r="V241" s="2"/>
      <c r="W241" s="2"/>
      <c r="X241" s="2"/>
      <c r="Y241" s="2"/>
      <c r="Z241" s="3" t="s">
        <v>46</v>
      </c>
      <c r="AA241" s="4">
        <v>1446.66</v>
      </c>
      <c r="AB241" s="4">
        <v>0</v>
      </c>
      <c r="AC241" s="4">
        <v>0</v>
      </c>
      <c r="AD241" s="4">
        <v>1446.66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5">
        <v>1446.66</v>
      </c>
      <c r="AL241" s="5">
        <v>0</v>
      </c>
      <c r="AM241" s="5">
        <v>0</v>
      </c>
      <c r="AN241" s="5">
        <v>1446.66</v>
      </c>
      <c r="AO241" s="5">
        <v>0</v>
      </c>
      <c r="AP241" s="5">
        <v>1446.66</v>
      </c>
      <c r="AQ241" s="5">
        <v>0</v>
      </c>
      <c r="AR241" s="5">
        <v>0</v>
      </c>
      <c r="AS241" s="5">
        <v>1446.66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1446.66</v>
      </c>
      <c r="BA241" s="5">
        <v>0</v>
      </c>
      <c r="BB241" s="5">
        <v>0</v>
      </c>
      <c r="BC241" s="5">
        <v>1446.66</v>
      </c>
      <c r="BD241" s="5">
        <v>0</v>
      </c>
      <c r="BE241" s="5">
        <v>1446.66</v>
      </c>
      <c r="BF241" s="5">
        <v>0</v>
      </c>
      <c r="BG241" s="5">
        <v>0</v>
      </c>
      <c r="BH241" s="5">
        <v>1446.66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1446.66</v>
      </c>
      <c r="BP241" s="4">
        <v>0</v>
      </c>
      <c r="BQ241" s="4">
        <v>0</v>
      </c>
      <c r="BR241" s="4">
        <v>1446.66</v>
      </c>
      <c r="BS241" s="4">
        <v>0</v>
      </c>
      <c r="BT241" s="3"/>
    </row>
    <row r="242" spans="1:72" ht="15.75" x14ac:dyDescent="0.25">
      <c r="A242" s="3"/>
      <c r="B242" s="1"/>
      <c r="C242" s="1" t="s">
        <v>239</v>
      </c>
      <c r="D242" s="1"/>
      <c r="E242" s="1" t="s">
        <v>246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 t="s">
        <v>77</v>
      </c>
      <c r="U242" s="1"/>
      <c r="V242" s="2"/>
      <c r="W242" s="2"/>
      <c r="X242" s="2"/>
      <c r="Y242" s="2"/>
      <c r="Z242" s="3" t="s">
        <v>76</v>
      </c>
      <c r="AA242" s="4">
        <v>22.55</v>
      </c>
      <c r="AB242" s="4">
        <v>0</v>
      </c>
      <c r="AC242" s="4">
        <v>0</v>
      </c>
      <c r="AD242" s="4">
        <v>22.55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5">
        <v>22.55</v>
      </c>
      <c r="AL242" s="5">
        <v>0</v>
      </c>
      <c r="AM242" s="5">
        <v>0</v>
      </c>
      <c r="AN242" s="5">
        <v>22.55</v>
      </c>
      <c r="AO242" s="5">
        <v>0</v>
      </c>
      <c r="AP242" s="5">
        <v>22.55</v>
      </c>
      <c r="AQ242" s="5">
        <v>0</v>
      </c>
      <c r="AR242" s="5">
        <v>0</v>
      </c>
      <c r="AS242" s="5">
        <v>22.55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22.55</v>
      </c>
      <c r="BA242" s="5">
        <v>0</v>
      </c>
      <c r="BB242" s="5">
        <v>0</v>
      </c>
      <c r="BC242" s="5">
        <v>22.55</v>
      </c>
      <c r="BD242" s="5">
        <v>0</v>
      </c>
      <c r="BE242" s="5">
        <v>22.55</v>
      </c>
      <c r="BF242" s="5">
        <v>0</v>
      </c>
      <c r="BG242" s="5">
        <v>0</v>
      </c>
      <c r="BH242" s="5">
        <v>22.55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22.55</v>
      </c>
      <c r="BP242" s="4">
        <v>0</v>
      </c>
      <c r="BQ242" s="4">
        <v>0</v>
      </c>
      <c r="BR242" s="4">
        <v>22.55</v>
      </c>
      <c r="BS242" s="4">
        <v>0</v>
      </c>
      <c r="BT242" s="3"/>
    </row>
    <row r="243" spans="1:72" ht="31.5" x14ac:dyDescent="0.25">
      <c r="A243" s="3"/>
      <c r="B243" s="1"/>
      <c r="C243" s="1" t="s">
        <v>239</v>
      </c>
      <c r="D243" s="1"/>
      <c r="E243" s="1" t="s">
        <v>248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2"/>
      <c r="X243" s="2"/>
      <c r="Y243" s="2"/>
      <c r="Z243" s="3" t="s">
        <v>247</v>
      </c>
      <c r="AA243" s="4">
        <v>3432.3449999999998</v>
      </c>
      <c r="AB243" s="4">
        <v>0</v>
      </c>
      <c r="AC243" s="4">
        <v>3432.3449999999998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5">
        <v>3432.3449999999998</v>
      </c>
      <c r="AL243" s="5">
        <v>0</v>
      </c>
      <c r="AM243" s="5">
        <v>3432.3449999999998</v>
      </c>
      <c r="AN243" s="5">
        <v>0</v>
      </c>
      <c r="AO243" s="5">
        <v>0</v>
      </c>
      <c r="AP243" s="5">
        <v>3621.3009999999999</v>
      </c>
      <c r="AQ243" s="5">
        <v>0</v>
      </c>
      <c r="AR243" s="5">
        <v>3621.3009999999999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3621.3009999999999</v>
      </c>
      <c r="BA243" s="5">
        <v>0</v>
      </c>
      <c r="BB243" s="5">
        <v>3621.3009999999999</v>
      </c>
      <c r="BC243" s="5">
        <v>0</v>
      </c>
      <c r="BD243" s="5">
        <v>0</v>
      </c>
      <c r="BE243" s="5">
        <v>3904.6379999999999</v>
      </c>
      <c r="BF243" s="5">
        <v>0</v>
      </c>
      <c r="BG243" s="5">
        <v>3904.6379999999999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3904.6379999999999</v>
      </c>
      <c r="BP243" s="4">
        <v>0</v>
      </c>
      <c r="BQ243" s="4">
        <v>3904.6379999999999</v>
      </c>
      <c r="BR243" s="4">
        <v>0</v>
      </c>
      <c r="BS243" s="4">
        <v>0</v>
      </c>
      <c r="BT243" s="3"/>
    </row>
    <row r="244" spans="1:72" ht="15.75" x14ac:dyDescent="0.25">
      <c r="A244" s="3"/>
      <c r="B244" s="1"/>
      <c r="C244" s="1" t="s">
        <v>239</v>
      </c>
      <c r="D244" s="1"/>
      <c r="E244" s="1" t="s">
        <v>248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 t="s">
        <v>77</v>
      </c>
      <c r="U244" s="1"/>
      <c r="V244" s="2"/>
      <c r="W244" s="2"/>
      <c r="X244" s="2"/>
      <c r="Y244" s="2"/>
      <c r="Z244" s="3" t="s">
        <v>76</v>
      </c>
      <c r="AA244" s="4">
        <v>3432.3449999999998</v>
      </c>
      <c r="AB244" s="4">
        <v>0</v>
      </c>
      <c r="AC244" s="4">
        <v>3432.3449999999998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5">
        <v>3432.3449999999998</v>
      </c>
      <c r="AL244" s="5">
        <v>0</v>
      </c>
      <c r="AM244" s="5">
        <v>3432.3449999999998</v>
      </c>
      <c r="AN244" s="5">
        <v>0</v>
      </c>
      <c r="AO244" s="5">
        <v>0</v>
      </c>
      <c r="AP244" s="5">
        <v>3621.3009999999999</v>
      </c>
      <c r="AQ244" s="5">
        <v>0</v>
      </c>
      <c r="AR244" s="5">
        <v>3621.3009999999999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3621.3009999999999</v>
      </c>
      <c r="BA244" s="5">
        <v>0</v>
      </c>
      <c r="BB244" s="5">
        <v>3621.3009999999999</v>
      </c>
      <c r="BC244" s="5">
        <v>0</v>
      </c>
      <c r="BD244" s="5">
        <v>0</v>
      </c>
      <c r="BE244" s="5">
        <v>3904.6379999999999</v>
      </c>
      <c r="BF244" s="5">
        <v>0</v>
      </c>
      <c r="BG244" s="5">
        <v>3904.6379999999999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3904.6379999999999</v>
      </c>
      <c r="BP244" s="4">
        <v>0</v>
      </c>
      <c r="BQ244" s="4">
        <v>3904.6379999999999</v>
      </c>
      <c r="BR244" s="4">
        <v>0</v>
      </c>
      <c r="BS244" s="4">
        <v>0</v>
      </c>
      <c r="BT244" s="3"/>
    </row>
    <row r="245" spans="1:72" ht="31.5" x14ac:dyDescent="0.25">
      <c r="A245" s="3"/>
      <c r="B245" s="1"/>
      <c r="C245" s="1" t="s">
        <v>239</v>
      </c>
      <c r="D245" s="1"/>
      <c r="E245" s="1" t="s">
        <v>250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2"/>
      <c r="X245" s="2"/>
      <c r="Y245" s="2"/>
      <c r="Z245" s="3" t="s">
        <v>249</v>
      </c>
      <c r="AA245" s="4">
        <v>1701</v>
      </c>
      <c r="AB245" s="4">
        <v>0</v>
      </c>
      <c r="AC245" s="4">
        <v>0</v>
      </c>
      <c r="AD245" s="4">
        <v>1701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5">
        <v>1701</v>
      </c>
      <c r="AL245" s="5">
        <v>0</v>
      </c>
      <c r="AM245" s="5">
        <v>0</v>
      </c>
      <c r="AN245" s="5">
        <v>1701</v>
      </c>
      <c r="AO245" s="5">
        <v>0</v>
      </c>
      <c r="AP245" s="5">
        <v>1701</v>
      </c>
      <c r="AQ245" s="5">
        <v>0</v>
      </c>
      <c r="AR245" s="5">
        <v>0</v>
      </c>
      <c r="AS245" s="5">
        <v>1701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1701</v>
      </c>
      <c r="BA245" s="5">
        <v>0</v>
      </c>
      <c r="BB245" s="5">
        <v>0</v>
      </c>
      <c r="BC245" s="5">
        <v>1701</v>
      </c>
      <c r="BD245" s="5">
        <v>0</v>
      </c>
      <c r="BE245" s="5">
        <v>1701</v>
      </c>
      <c r="BF245" s="5">
        <v>0</v>
      </c>
      <c r="BG245" s="5">
        <v>0</v>
      </c>
      <c r="BH245" s="5">
        <v>1701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1701</v>
      </c>
      <c r="BP245" s="4">
        <v>0</v>
      </c>
      <c r="BQ245" s="4">
        <v>0</v>
      </c>
      <c r="BR245" s="4">
        <v>1701</v>
      </c>
      <c r="BS245" s="4">
        <v>0</v>
      </c>
      <c r="BT245" s="3"/>
    </row>
    <row r="246" spans="1:72" ht="15.75" x14ac:dyDescent="0.25">
      <c r="A246" s="3"/>
      <c r="B246" s="1"/>
      <c r="C246" s="1" t="s">
        <v>239</v>
      </c>
      <c r="D246" s="1"/>
      <c r="E246" s="1" t="s">
        <v>250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 t="s">
        <v>77</v>
      </c>
      <c r="U246" s="1"/>
      <c r="V246" s="2"/>
      <c r="W246" s="2"/>
      <c r="X246" s="2"/>
      <c r="Y246" s="2"/>
      <c r="Z246" s="3" t="s">
        <v>76</v>
      </c>
      <c r="AA246" s="4">
        <v>1701</v>
      </c>
      <c r="AB246" s="4">
        <v>0</v>
      </c>
      <c r="AC246" s="4">
        <v>0</v>
      </c>
      <c r="AD246" s="4">
        <v>1701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5">
        <v>1701</v>
      </c>
      <c r="AL246" s="5">
        <v>0</v>
      </c>
      <c r="AM246" s="5">
        <v>0</v>
      </c>
      <c r="AN246" s="5">
        <v>1701</v>
      </c>
      <c r="AO246" s="5">
        <v>0</v>
      </c>
      <c r="AP246" s="5">
        <v>1701</v>
      </c>
      <c r="AQ246" s="5">
        <v>0</v>
      </c>
      <c r="AR246" s="5">
        <v>0</v>
      </c>
      <c r="AS246" s="5">
        <v>1701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1701</v>
      </c>
      <c r="BA246" s="5">
        <v>0</v>
      </c>
      <c r="BB246" s="5">
        <v>0</v>
      </c>
      <c r="BC246" s="5">
        <v>1701</v>
      </c>
      <c r="BD246" s="5">
        <v>0</v>
      </c>
      <c r="BE246" s="5">
        <v>1701</v>
      </c>
      <c r="BF246" s="5">
        <v>0</v>
      </c>
      <c r="BG246" s="5">
        <v>0</v>
      </c>
      <c r="BH246" s="5">
        <v>1701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1701</v>
      </c>
      <c r="BP246" s="4">
        <v>0</v>
      </c>
      <c r="BQ246" s="4">
        <v>0</v>
      </c>
      <c r="BR246" s="4">
        <v>1701</v>
      </c>
      <c r="BS246" s="4">
        <v>0</v>
      </c>
      <c r="BT246" s="3"/>
    </row>
    <row r="247" spans="1:72" ht="47.25" x14ac:dyDescent="0.25">
      <c r="A247" s="3"/>
      <c r="B247" s="1"/>
      <c r="C247" s="1" t="s">
        <v>239</v>
      </c>
      <c r="D247" s="1"/>
      <c r="E247" s="1" t="s">
        <v>251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2"/>
      <c r="X247" s="2"/>
      <c r="Y247" s="2"/>
      <c r="Z247" s="3" t="s">
        <v>242</v>
      </c>
      <c r="AA247" s="4">
        <v>73.155000000000001</v>
      </c>
      <c r="AB247" s="4">
        <v>0</v>
      </c>
      <c r="AC247" s="4">
        <v>73.155000000000001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5">
        <v>73.155000000000001</v>
      </c>
      <c r="AL247" s="5">
        <v>0</v>
      </c>
      <c r="AM247" s="5">
        <v>73.155000000000001</v>
      </c>
      <c r="AN247" s="5">
        <v>0</v>
      </c>
      <c r="AO247" s="5">
        <v>0</v>
      </c>
      <c r="AP247" s="5">
        <v>78.998999999999995</v>
      </c>
      <c r="AQ247" s="5">
        <v>0</v>
      </c>
      <c r="AR247" s="5">
        <v>78.998999999999995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78.998999999999995</v>
      </c>
      <c r="BA247" s="5">
        <v>0</v>
      </c>
      <c r="BB247" s="5">
        <v>78.998999999999995</v>
      </c>
      <c r="BC247" s="5">
        <v>0</v>
      </c>
      <c r="BD247" s="5">
        <v>0</v>
      </c>
      <c r="BE247" s="5">
        <v>80.762</v>
      </c>
      <c r="BF247" s="5">
        <v>0</v>
      </c>
      <c r="BG247" s="5">
        <v>80.762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80.762</v>
      </c>
      <c r="BP247" s="4">
        <v>0</v>
      </c>
      <c r="BQ247" s="4">
        <v>80.762</v>
      </c>
      <c r="BR247" s="4">
        <v>0</v>
      </c>
      <c r="BS247" s="4">
        <v>0</v>
      </c>
      <c r="BT247" s="3"/>
    </row>
    <row r="248" spans="1:72" ht="94.5" x14ac:dyDescent="0.25">
      <c r="A248" s="3"/>
      <c r="B248" s="1"/>
      <c r="C248" s="1" t="s">
        <v>239</v>
      </c>
      <c r="D248" s="1"/>
      <c r="E248" s="1" t="s">
        <v>251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 t="s">
        <v>45</v>
      </c>
      <c r="U248" s="1"/>
      <c r="V248" s="2"/>
      <c r="W248" s="2"/>
      <c r="X248" s="2"/>
      <c r="Y248" s="2"/>
      <c r="Z248" s="3" t="s">
        <v>44</v>
      </c>
      <c r="AA248" s="4">
        <v>73.155000000000001</v>
      </c>
      <c r="AB248" s="4">
        <v>0</v>
      </c>
      <c r="AC248" s="4">
        <v>73.155000000000001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5">
        <v>73.155000000000001</v>
      </c>
      <c r="AL248" s="5">
        <v>0</v>
      </c>
      <c r="AM248" s="5">
        <v>73.155000000000001</v>
      </c>
      <c r="AN248" s="5">
        <v>0</v>
      </c>
      <c r="AO248" s="5">
        <v>0</v>
      </c>
      <c r="AP248" s="5">
        <v>78.998999999999995</v>
      </c>
      <c r="AQ248" s="5">
        <v>0</v>
      </c>
      <c r="AR248" s="5">
        <v>78.998999999999995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78.998999999999995</v>
      </c>
      <c r="BA248" s="5">
        <v>0</v>
      </c>
      <c r="BB248" s="5">
        <v>78.998999999999995</v>
      </c>
      <c r="BC248" s="5">
        <v>0</v>
      </c>
      <c r="BD248" s="5">
        <v>0</v>
      </c>
      <c r="BE248" s="5">
        <v>80.762</v>
      </c>
      <c r="BF248" s="5">
        <v>0</v>
      </c>
      <c r="BG248" s="5">
        <v>80.762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80.762</v>
      </c>
      <c r="BP248" s="4">
        <v>0</v>
      </c>
      <c r="BQ248" s="4">
        <v>80.762</v>
      </c>
      <c r="BR248" s="4">
        <v>0</v>
      </c>
      <c r="BS248" s="4">
        <v>0</v>
      </c>
      <c r="BT248" s="3"/>
    </row>
    <row r="249" spans="1:72" ht="31.5" x14ac:dyDescent="0.25">
      <c r="A249" s="3"/>
      <c r="B249" s="1"/>
      <c r="C249" s="1" t="s">
        <v>239</v>
      </c>
      <c r="D249" s="1"/>
      <c r="E249" s="1" t="s">
        <v>43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2"/>
      <c r="X249" s="2"/>
      <c r="Y249" s="2"/>
      <c r="Z249" s="3" t="s">
        <v>42</v>
      </c>
      <c r="AA249" s="4">
        <v>1987.5519999999999</v>
      </c>
      <c r="AB249" s="4">
        <v>0</v>
      </c>
      <c r="AC249" s="4">
        <v>0</v>
      </c>
      <c r="AD249" s="4">
        <v>1987.5519999999999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5">
        <v>1987.5519999999999</v>
      </c>
      <c r="AL249" s="5">
        <v>0</v>
      </c>
      <c r="AM249" s="5">
        <v>0</v>
      </c>
      <c r="AN249" s="5">
        <v>1987.5519999999999</v>
      </c>
      <c r="AO249" s="5">
        <v>0</v>
      </c>
      <c r="AP249" s="5">
        <v>1987.9849999999999</v>
      </c>
      <c r="AQ249" s="5">
        <v>0</v>
      </c>
      <c r="AR249" s="5">
        <v>0</v>
      </c>
      <c r="AS249" s="5">
        <v>1987.9849999999999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1987.9849999999999</v>
      </c>
      <c r="BA249" s="5">
        <v>0</v>
      </c>
      <c r="BB249" s="5">
        <v>0</v>
      </c>
      <c r="BC249" s="5">
        <v>1987.9849999999999</v>
      </c>
      <c r="BD249" s="5">
        <v>0</v>
      </c>
      <c r="BE249" s="5">
        <v>1987.9849999999999</v>
      </c>
      <c r="BF249" s="5">
        <v>0</v>
      </c>
      <c r="BG249" s="5">
        <v>0</v>
      </c>
      <c r="BH249" s="5">
        <v>1987.9849999999999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1987.9849999999999</v>
      </c>
      <c r="BP249" s="4">
        <v>0</v>
      </c>
      <c r="BQ249" s="4">
        <v>0</v>
      </c>
      <c r="BR249" s="4">
        <v>1987.9849999999999</v>
      </c>
      <c r="BS249" s="4">
        <v>0</v>
      </c>
      <c r="BT249" s="3"/>
    </row>
    <row r="250" spans="1:72" ht="94.5" x14ac:dyDescent="0.25">
      <c r="A250" s="3"/>
      <c r="B250" s="1"/>
      <c r="C250" s="1" t="s">
        <v>239</v>
      </c>
      <c r="D250" s="1"/>
      <c r="E250" s="1" t="s">
        <v>43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 t="s">
        <v>45</v>
      </c>
      <c r="U250" s="1"/>
      <c r="V250" s="2"/>
      <c r="W250" s="2"/>
      <c r="X250" s="2"/>
      <c r="Y250" s="2"/>
      <c r="Z250" s="3" t="s">
        <v>44</v>
      </c>
      <c r="AA250" s="4">
        <v>1967.0920000000001</v>
      </c>
      <c r="AB250" s="4">
        <v>0</v>
      </c>
      <c r="AC250" s="4">
        <v>0</v>
      </c>
      <c r="AD250" s="4">
        <v>1967.0920000000001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5">
        <v>1967.0920000000001</v>
      </c>
      <c r="AL250" s="5">
        <v>0</v>
      </c>
      <c r="AM250" s="5">
        <v>0</v>
      </c>
      <c r="AN250" s="5">
        <v>1967.0920000000001</v>
      </c>
      <c r="AO250" s="5">
        <v>0</v>
      </c>
      <c r="AP250" s="5">
        <v>1967.5250000000001</v>
      </c>
      <c r="AQ250" s="5">
        <v>0</v>
      </c>
      <c r="AR250" s="5">
        <v>0</v>
      </c>
      <c r="AS250" s="5">
        <v>1967.5250000000001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1967.5250000000001</v>
      </c>
      <c r="BA250" s="5">
        <v>0</v>
      </c>
      <c r="BB250" s="5">
        <v>0</v>
      </c>
      <c r="BC250" s="5">
        <v>1967.5250000000001</v>
      </c>
      <c r="BD250" s="5">
        <v>0</v>
      </c>
      <c r="BE250" s="5">
        <v>1967.5250000000001</v>
      </c>
      <c r="BF250" s="5">
        <v>0</v>
      </c>
      <c r="BG250" s="5">
        <v>0</v>
      </c>
      <c r="BH250" s="5">
        <v>1967.5250000000001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1967.5250000000001</v>
      </c>
      <c r="BP250" s="4">
        <v>0</v>
      </c>
      <c r="BQ250" s="4">
        <v>0</v>
      </c>
      <c r="BR250" s="4">
        <v>1967.5250000000001</v>
      </c>
      <c r="BS250" s="4">
        <v>0</v>
      </c>
      <c r="BT250" s="3"/>
    </row>
    <row r="251" spans="1:72" ht="47.25" x14ac:dyDescent="0.25">
      <c r="A251" s="3"/>
      <c r="B251" s="1"/>
      <c r="C251" s="1" t="s">
        <v>239</v>
      </c>
      <c r="D251" s="1"/>
      <c r="E251" s="1" t="s">
        <v>43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 t="s">
        <v>47</v>
      </c>
      <c r="U251" s="1"/>
      <c r="V251" s="2"/>
      <c r="W251" s="2"/>
      <c r="X251" s="2"/>
      <c r="Y251" s="2"/>
      <c r="Z251" s="3" t="s">
        <v>46</v>
      </c>
      <c r="AA251" s="4">
        <v>20.46</v>
      </c>
      <c r="AB251" s="4">
        <v>0</v>
      </c>
      <c r="AC251" s="4">
        <v>0</v>
      </c>
      <c r="AD251" s="4">
        <v>20.46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5">
        <v>20.46</v>
      </c>
      <c r="AL251" s="5">
        <v>0</v>
      </c>
      <c r="AM251" s="5">
        <v>0</v>
      </c>
      <c r="AN251" s="5">
        <v>20.46</v>
      </c>
      <c r="AO251" s="5">
        <v>0</v>
      </c>
      <c r="AP251" s="5">
        <v>20.46</v>
      </c>
      <c r="AQ251" s="5">
        <v>0</v>
      </c>
      <c r="AR251" s="5">
        <v>0</v>
      </c>
      <c r="AS251" s="5">
        <v>20.46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20.46</v>
      </c>
      <c r="BA251" s="5">
        <v>0</v>
      </c>
      <c r="BB251" s="5">
        <v>0</v>
      </c>
      <c r="BC251" s="5">
        <v>20.46</v>
      </c>
      <c r="BD251" s="5">
        <v>0</v>
      </c>
      <c r="BE251" s="5">
        <v>20.46</v>
      </c>
      <c r="BF251" s="5">
        <v>0</v>
      </c>
      <c r="BG251" s="5">
        <v>0</v>
      </c>
      <c r="BH251" s="5">
        <v>20.46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20.46</v>
      </c>
      <c r="BP251" s="4">
        <v>0</v>
      </c>
      <c r="BQ251" s="4">
        <v>0</v>
      </c>
      <c r="BR251" s="4">
        <v>20.46</v>
      </c>
      <c r="BS251" s="4">
        <v>0</v>
      </c>
      <c r="BT251" s="3"/>
    </row>
    <row r="252" spans="1:72" ht="47.25" x14ac:dyDescent="0.25">
      <c r="A252" s="3"/>
      <c r="B252" s="1"/>
      <c r="C252" s="1" t="s">
        <v>147</v>
      </c>
      <c r="D252" s="1"/>
      <c r="E252" s="1" t="s">
        <v>221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2"/>
      <c r="X252" s="2"/>
      <c r="Y252" s="2"/>
      <c r="Z252" s="3" t="s">
        <v>208</v>
      </c>
      <c r="AA252" s="4">
        <v>63.4</v>
      </c>
      <c r="AB252" s="4">
        <v>0</v>
      </c>
      <c r="AC252" s="4">
        <v>63.4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5">
        <v>63.4</v>
      </c>
      <c r="AL252" s="5">
        <v>0</v>
      </c>
      <c r="AM252" s="5">
        <v>63.4</v>
      </c>
      <c r="AN252" s="5">
        <v>0</v>
      </c>
      <c r="AO252" s="5">
        <v>0</v>
      </c>
      <c r="AP252" s="5">
        <v>63.4</v>
      </c>
      <c r="AQ252" s="5">
        <v>0</v>
      </c>
      <c r="AR252" s="5">
        <v>63.4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63.4</v>
      </c>
      <c r="BA252" s="5">
        <v>0</v>
      </c>
      <c r="BB252" s="5">
        <v>63.4</v>
      </c>
      <c r="BC252" s="5">
        <v>0</v>
      </c>
      <c r="BD252" s="5">
        <v>0</v>
      </c>
      <c r="BE252" s="5">
        <v>63.4</v>
      </c>
      <c r="BF252" s="5">
        <v>0</v>
      </c>
      <c r="BG252" s="5">
        <v>63.4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63.4</v>
      </c>
      <c r="BP252" s="4">
        <v>0</v>
      </c>
      <c r="BQ252" s="4">
        <v>63.4</v>
      </c>
      <c r="BR252" s="4">
        <v>0</v>
      </c>
      <c r="BS252" s="4">
        <v>0</v>
      </c>
      <c r="BT252" s="3"/>
    </row>
    <row r="253" spans="1:72" ht="47.25" x14ac:dyDescent="0.25">
      <c r="A253" s="3"/>
      <c r="B253" s="1"/>
      <c r="C253" s="1" t="s">
        <v>147</v>
      </c>
      <c r="D253" s="1"/>
      <c r="E253" s="1" t="s">
        <v>221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 t="s">
        <v>161</v>
      </c>
      <c r="U253" s="1"/>
      <c r="V253" s="2"/>
      <c r="W253" s="2"/>
      <c r="X253" s="2"/>
      <c r="Y253" s="2"/>
      <c r="Z253" s="3" t="s">
        <v>160</v>
      </c>
      <c r="AA253" s="4">
        <v>63.4</v>
      </c>
      <c r="AB253" s="4">
        <v>0</v>
      </c>
      <c r="AC253" s="4">
        <v>63.4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5">
        <v>63.4</v>
      </c>
      <c r="AL253" s="5">
        <v>0</v>
      </c>
      <c r="AM253" s="5">
        <v>63.4</v>
      </c>
      <c r="AN253" s="5">
        <v>0</v>
      </c>
      <c r="AO253" s="5">
        <v>0</v>
      </c>
      <c r="AP253" s="5">
        <v>63.4</v>
      </c>
      <c r="AQ253" s="5">
        <v>0</v>
      </c>
      <c r="AR253" s="5">
        <v>63.4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63.4</v>
      </c>
      <c r="BA253" s="5">
        <v>0</v>
      </c>
      <c r="BB253" s="5">
        <v>63.4</v>
      </c>
      <c r="BC253" s="5">
        <v>0</v>
      </c>
      <c r="BD253" s="5">
        <v>0</v>
      </c>
      <c r="BE253" s="5">
        <v>63.4</v>
      </c>
      <c r="BF253" s="5">
        <v>0</v>
      </c>
      <c r="BG253" s="5">
        <v>63.4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63.4</v>
      </c>
      <c r="BP253" s="4">
        <v>0</v>
      </c>
      <c r="BQ253" s="4">
        <v>63.4</v>
      </c>
      <c r="BR253" s="4">
        <v>0</v>
      </c>
      <c r="BS253" s="4">
        <v>0</v>
      </c>
      <c r="BT253" s="3"/>
    </row>
    <row r="254" spans="1:72" ht="141.75" x14ac:dyDescent="0.25">
      <c r="A254" s="3"/>
      <c r="B254" s="1"/>
      <c r="C254" s="1" t="s">
        <v>147</v>
      </c>
      <c r="D254" s="1"/>
      <c r="E254" s="1" t="s">
        <v>253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2"/>
      <c r="X254" s="2"/>
      <c r="Y254" s="2"/>
      <c r="Z254" s="19" t="s">
        <v>252</v>
      </c>
      <c r="AA254" s="4">
        <v>8745.2999999999993</v>
      </c>
      <c r="AB254" s="4">
        <v>0</v>
      </c>
      <c r="AC254" s="4">
        <v>8745.2999999999993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5">
        <v>8745.2999999999993</v>
      </c>
      <c r="AL254" s="5">
        <v>0</v>
      </c>
      <c r="AM254" s="5">
        <v>8745.2999999999993</v>
      </c>
      <c r="AN254" s="5">
        <v>0</v>
      </c>
      <c r="AO254" s="5">
        <v>0</v>
      </c>
      <c r="AP254" s="5">
        <v>8745.2999999999993</v>
      </c>
      <c r="AQ254" s="5">
        <v>0</v>
      </c>
      <c r="AR254" s="5">
        <v>8745.2999999999993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8745.2999999999993</v>
      </c>
      <c r="BA254" s="5">
        <v>0</v>
      </c>
      <c r="BB254" s="5">
        <v>8745.2999999999993</v>
      </c>
      <c r="BC254" s="5">
        <v>0</v>
      </c>
      <c r="BD254" s="5">
        <v>0</v>
      </c>
      <c r="BE254" s="5">
        <v>8745.2999999999993</v>
      </c>
      <c r="BF254" s="5">
        <v>0</v>
      </c>
      <c r="BG254" s="5">
        <v>8745.2999999999993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8745.2999999999993</v>
      </c>
      <c r="BP254" s="4">
        <v>0</v>
      </c>
      <c r="BQ254" s="4">
        <v>8745.2999999999993</v>
      </c>
      <c r="BR254" s="4">
        <v>0</v>
      </c>
      <c r="BS254" s="4">
        <v>0</v>
      </c>
      <c r="BT254" s="3"/>
    </row>
    <row r="255" spans="1:72" ht="94.5" x14ac:dyDescent="0.25">
      <c r="A255" s="3"/>
      <c r="B255" s="1"/>
      <c r="C255" s="1" t="s">
        <v>147</v>
      </c>
      <c r="D255" s="1"/>
      <c r="E255" s="1" t="s">
        <v>253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 t="s">
        <v>45</v>
      </c>
      <c r="U255" s="1"/>
      <c r="V255" s="2"/>
      <c r="W255" s="2"/>
      <c r="X255" s="2"/>
      <c r="Y255" s="2"/>
      <c r="Z255" s="3" t="s">
        <v>44</v>
      </c>
      <c r="AA255" s="4">
        <v>447</v>
      </c>
      <c r="AB255" s="4">
        <v>0</v>
      </c>
      <c r="AC255" s="4">
        <v>447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5">
        <v>447</v>
      </c>
      <c r="AL255" s="5">
        <v>0</v>
      </c>
      <c r="AM255" s="5">
        <v>447</v>
      </c>
      <c r="AN255" s="5">
        <v>0</v>
      </c>
      <c r="AO255" s="5">
        <v>0</v>
      </c>
      <c r="AP255" s="5">
        <v>447</v>
      </c>
      <c r="AQ255" s="5">
        <v>0</v>
      </c>
      <c r="AR255" s="5">
        <v>447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447</v>
      </c>
      <c r="BA255" s="5">
        <v>0</v>
      </c>
      <c r="BB255" s="5">
        <v>447</v>
      </c>
      <c r="BC255" s="5">
        <v>0</v>
      </c>
      <c r="BD255" s="5">
        <v>0</v>
      </c>
      <c r="BE255" s="5">
        <v>447</v>
      </c>
      <c r="BF255" s="5">
        <v>0</v>
      </c>
      <c r="BG255" s="5">
        <v>447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447</v>
      </c>
      <c r="BP255" s="4">
        <v>0</v>
      </c>
      <c r="BQ255" s="4">
        <v>447</v>
      </c>
      <c r="BR255" s="4">
        <v>0</v>
      </c>
      <c r="BS255" s="4">
        <v>0</v>
      </c>
      <c r="BT255" s="3"/>
    </row>
    <row r="256" spans="1:72" ht="31.5" x14ac:dyDescent="0.25">
      <c r="A256" s="3"/>
      <c r="B256" s="1"/>
      <c r="C256" s="1" t="s">
        <v>147</v>
      </c>
      <c r="D256" s="1"/>
      <c r="E256" s="1" t="s">
        <v>253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 t="s">
        <v>110</v>
      </c>
      <c r="U256" s="1"/>
      <c r="V256" s="2"/>
      <c r="W256" s="2"/>
      <c r="X256" s="2"/>
      <c r="Y256" s="2"/>
      <c r="Z256" s="3" t="s">
        <v>109</v>
      </c>
      <c r="AA256" s="4">
        <v>312</v>
      </c>
      <c r="AB256" s="4">
        <v>0</v>
      </c>
      <c r="AC256" s="4">
        <v>312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5">
        <v>312</v>
      </c>
      <c r="AL256" s="5">
        <v>0</v>
      </c>
      <c r="AM256" s="5">
        <v>312</v>
      </c>
      <c r="AN256" s="5">
        <v>0</v>
      </c>
      <c r="AO256" s="5">
        <v>0</v>
      </c>
      <c r="AP256" s="5">
        <v>312</v>
      </c>
      <c r="AQ256" s="5">
        <v>0</v>
      </c>
      <c r="AR256" s="5">
        <v>312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312</v>
      </c>
      <c r="BA256" s="5">
        <v>0</v>
      </c>
      <c r="BB256" s="5">
        <v>312</v>
      </c>
      <c r="BC256" s="5">
        <v>0</v>
      </c>
      <c r="BD256" s="5">
        <v>0</v>
      </c>
      <c r="BE256" s="5">
        <v>312</v>
      </c>
      <c r="BF256" s="5">
        <v>0</v>
      </c>
      <c r="BG256" s="5">
        <v>312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312</v>
      </c>
      <c r="BP256" s="4">
        <v>0</v>
      </c>
      <c r="BQ256" s="4">
        <v>312</v>
      </c>
      <c r="BR256" s="4">
        <v>0</v>
      </c>
      <c r="BS256" s="4">
        <v>0</v>
      </c>
      <c r="BT256" s="3"/>
    </row>
    <row r="257" spans="1:72" ht="47.25" x14ac:dyDescent="0.25">
      <c r="A257" s="3"/>
      <c r="B257" s="1"/>
      <c r="C257" s="1" t="s">
        <v>147</v>
      </c>
      <c r="D257" s="1"/>
      <c r="E257" s="1" t="s">
        <v>253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 t="s">
        <v>161</v>
      </c>
      <c r="U257" s="1"/>
      <c r="V257" s="2"/>
      <c r="W257" s="2"/>
      <c r="X257" s="2"/>
      <c r="Y257" s="2"/>
      <c r="Z257" s="3" t="s">
        <v>160</v>
      </c>
      <c r="AA257" s="4">
        <v>7986.3</v>
      </c>
      <c r="AB257" s="4">
        <v>0</v>
      </c>
      <c r="AC257" s="4">
        <v>7986.3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5">
        <v>7986.3</v>
      </c>
      <c r="AL257" s="5">
        <v>0</v>
      </c>
      <c r="AM257" s="5">
        <v>7986.3</v>
      </c>
      <c r="AN257" s="5">
        <v>0</v>
      </c>
      <c r="AO257" s="5">
        <v>0</v>
      </c>
      <c r="AP257" s="5">
        <v>7986.3</v>
      </c>
      <c r="AQ257" s="5">
        <v>0</v>
      </c>
      <c r="AR257" s="5">
        <v>7986.3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7986.3</v>
      </c>
      <c r="BA257" s="5">
        <v>0</v>
      </c>
      <c r="BB257" s="5">
        <v>7986.3</v>
      </c>
      <c r="BC257" s="5">
        <v>0</v>
      </c>
      <c r="BD257" s="5">
        <v>0</v>
      </c>
      <c r="BE257" s="5">
        <v>7986.3</v>
      </c>
      <c r="BF257" s="5">
        <v>0</v>
      </c>
      <c r="BG257" s="5">
        <v>7986.3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7986.3</v>
      </c>
      <c r="BP257" s="4">
        <v>0</v>
      </c>
      <c r="BQ257" s="4">
        <v>7986.3</v>
      </c>
      <c r="BR257" s="4">
        <v>0</v>
      </c>
      <c r="BS257" s="4">
        <v>0</v>
      </c>
      <c r="BT257" s="3"/>
    </row>
    <row r="258" spans="1:72" ht="47.25" x14ac:dyDescent="0.25">
      <c r="A258" s="3"/>
      <c r="B258" s="1"/>
      <c r="C258" s="1" t="s">
        <v>150</v>
      </c>
      <c r="D258" s="1"/>
      <c r="E258" s="1" t="s">
        <v>221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2"/>
      <c r="X258" s="2"/>
      <c r="Y258" s="2"/>
      <c r="Z258" s="3" t="s">
        <v>208</v>
      </c>
      <c r="AA258" s="4">
        <v>3264.5540000000001</v>
      </c>
      <c r="AB258" s="4">
        <v>0</v>
      </c>
      <c r="AC258" s="4">
        <v>3264.5540000000001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5">
        <v>3264.5540000000001</v>
      </c>
      <c r="AL258" s="5">
        <v>0</v>
      </c>
      <c r="AM258" s="5">
        <v>3264.5540000000001</v>
      </c>
      <c r="AN258" s="5">
        <v>0</v>
      </c>
      <c r="AO258" s="5">
        <v>0</v>
      </c>
      <c r="AP258" s="5">
        <v>3829.8620000000001</v>
      </c>
      <c r="AQ258" s="5">
        <v>0</v>
      </c>
      <c r="AR258" s="5">
        <v>3829.8620000000001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3829.8620000000001</v>
      </c>
      <c r="BA258" s="5">
        <v>0</v>
      </c>
      <c r="BB258" s="5">
        <v>3829.8620000000001</v>
      </c>
      <c r="BC258" s="5">
        <v>0</v>
      </c>
      <c r="BD258" s="5">
        <v>0</v>
      </c>
      <c r="BE258" s="5">
        <v>4009.6889999999999</v>
      </c>
      <c r="BF258" s="5">
        <v>0</v>
      </c>
      <c r="BG258" s="5">
        <v>4009.6889999999999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4009.6889999999999</v>
      </c>
      <c r="BP258" s="4">
        <v>0</v>
      </c>
      <c r="BQ258" s="4">
        <v>4009.6889999999999</v>
      </c>
      <c r="BR258" s="4">
        <v>0</v>
      </c>
      <c r="BS258" s="4">
        <v>0</v>
      </c>
      <c r="BT258" s="3"/>
    </row>
    <row r="259" spans="1:72" ht="31.5" x14ac:dyDescent="0.25">
      <c r="A259" s="3"/>
      <c r="B259" s="1"/>
      <c r="C259" s="1" t="s">
        <v>150</v>
      </c>
      <c r="D259" s="1"/>
      <c r="E259" s="1" t="s">
        <v>221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 t="s">
        <v>110</v>
      </c>
      <c r="U259" s="1"/>
      <c r="V259" s="2"/>
      <c r="W259" s="2"/>
      <c r="X259" s="2"/>
      <c r="Y259" s="2"/>
      <c r="Z259" s="3" t="s">
        <v>109</v>
      </c>
      <c r="AA259" s="4">
        <v>1464.5540000000001</v>
      </c>
      <c r="AB259" s="4">
        <v>0</v>
      </c>
      <c r="AC259" s="4">
        <v>1464.5540000000001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5">
        <v>1464.5540000000001</v>
      </c>
      <c r="AL259" s="5">
        <v>0</v>
      </c>
      <c r="AM259" s="5">
        <v>1464.5540000000001</v>
      </c>
      <c r="AN259" s="5">
        <v>0</v>
      </c>
      <c r="AO259" s="5">
        <v>0</v>
      </c>
      <c r="AP259" s="5">
        <v>2029.8620000000001</v>
      </c>
      <c r="AQ259" s="5">
        <v>0</v>
      </c>
      <c r="AR259" s="5">
        <v>2029.8620000000001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2029.8620000000001</v>
      </c>
      <c r="BA259" s="5">
        <v>0</v>
      </c>
      <c r="BB259" s="5">
        <v>2029.8620000000001</v>
      </c>
      <c r="BC259" s="5">
        <v>0</v>
      </c>
      <c r="BD259" s="5">
        <v>0</v>
      </c>
      <c r="BE259" s="5">
        <v>2209.6889999999999</v>
      </c>
      <c r="BF259" s="5">
        <v>0</v>
      </c>
      <c r="BG259" s="5">
        <v>2209.6889999999999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2209.6889999999999</v>
      </c>
      <c r="BP259" s="4">
        <v>0</v>
      </c>
      <c r="BQ259" s="4">
        <v>2209.6889999999999</v>
      </c>
      <c r="BR259" s="4">
        <v>0</v>
      </c>
      <c r="BS259" s="4">
        <v>0</v>
      </c>
      <c r="BT259" s="3"/>
    </row>
    <row r="260" spans="1:72" ht="47.25" x14ac:dyDescent="0.25">
      <c r="A260" s="3"/>
      <c r="B260" s="1"/>
      <c r="C260" s="1" t="s">
        <v>150</v>
      </c>
      <c r="D260" s="1"/>
      <c r="E260" s="1" t="s">
        <v>221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 t="s">
        <v>161</v>
      </c>
      <c r="U260" s="1"/>
      <c r="V260" s="2"/>
      <c r="W260" s="2"/>
      <c r="X260" s="2"/>
      <c r="Y260" s="2"/>
      <c r="Z260" s="3" t="s">
        <v>160</v>
      </c>
      <c r="AA260" s="4">
        <v>1800</v>
      </c>
      <c r="AB260" s="4">
        <v>0</v>
      </c>
      <c r="AC260" s="4">
        <v>1800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5">
        <v>1800</v>
      </c>
      <c r="AL260" s="5">
        <v>0</v>
      </c>
      <c r="AM260" s="5">
        <v>1800</v>
      </c>
      <c r="AN260" s="5">
        <v>0</v>
      </c>
      <c r="AO260" s="5">
        <v>0</v>
      </c>
      <c r="AP260" s="5">
        <v>1800</v>
      </c>
      <c r="AQ260" s="5">
        <v>0</v>
      </c>
      <c r="AR260" s="5">
        <v>1800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1800</v>
      </c>
      <c r="BA260" s="5">
        <v>0</v>
      </c>
      <c r="BB260" s="5">
        <v>1800</v>
      </c>
      <c r="BC260" s="5">
        <v>0</v>
      </c>
      <c r="BD260" s="5">
        <v>0</v>
      </c>
      <c r="BE260" s="5">
        <v>1800</v>
      </c>
      <c r="BF260" s="5">
        <v>0</v>
      </c>
      <c r="BG260" s="5">
        <v>1800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1800</v>
      </c>
      <c r="BP260" s="4">
        <v>0</v>
      </c>
      <c r="BQ260" s="4">
        <v>1800</v>
      </c>
      <c r="BR260" s="4">
        <v>0</v>
      </c>
      <c r="BS260" s="4">
        <v>0</v>
      </c>
      <c r="BT260" s="3"/>
    </row>
    <row r="261" spans="1:72" ht="78.75" x14ac:dyDescent="0.25">
      <c r="A261" s="14"/>
      <c r="B261" s="15" t="s">
        <v>254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6"/>
      <c r="W261" s="16"/>
      <c r="X261" s="16"/>
      <c r="Y261" s="16"/>
      <c r="Z261" s="14" t="s">
        <v>255</v>
      </c>
      <c r="AA261" s="17">
        <v>11282.675999999999</v>
      </c>
      <c r="AB261" s="17">
        <v>0</v>
      </c>
      <c r="AC261" s="17">
        <v>676.1</v>
      </c>
      <c r="AD261" s="17">
        <v>10606.575999999999</v>
      </c>
      <c r="AE261" s="17">
        <v>0</v>
      </c>
      <c r="AF261" s="17">
        <v>-2497.2816200000002</v>
      </c>
      <c r="AG261" s="17">
        <v>0</v>
      </c>
      <c r="AH261" s="17">
        <v>0</v>
      </c>
      <c r="AI261" s="17">
        <v>-2497.2816200000002</v>
      </c>
      <c r="AJ261" s="17">
        <v>0</v>
      </c>
      <c r="AK261" s="18">
        <v>8785.3943799999997</v>
      </c>
      <c r="AL261" s="18">
        <v>0</v>
      </c>
      <c r="AM261" s="18">
        <v>676.1</v>
      </c>
      <c r="AN261" s="18">
        <v>8109.2943800000003</v>
      </c>
      <c r="AO261" s="18">
        <v>0</v>
      </c>
      <c r="AP261" s="18">
        <v>12448.264999999999</v>
      </c>
      <c r="AQ261" s="18">
        <v>0</v>
      </c>
      <c r="AR261" s="18">
        <v>694.8</v>
      </c>
      <c r="AS261" s="18">
        <v>11753.465</v>
      </c>
      <c r="AT261" s="18">
        <v>0</v>
      </c>
      <c r="AU261" s="18">
        <v>0</v>
      </c>
      <c r="AV261" s="18">
        <v>0</v>
      </c>
      <c r="AW261" s="18">
        <v>0</v>
      </c>
      <c r="AX261" s="18">
        <v>0</v>
      </c>
      <c r="AY261" s="18">
        <v>0</v>
      </c>
      <c r="AZ261" s="18">
        <v>12448.264999999999</v>
      </c>
      <c r="BA261" s="18">
        <v>0</v>
      </c>
      <c r="BB261" s="18">
        <v>694.8</v>
      </c>
      <c r="BC261" s="18">
        <v>11753.465</v>
      </c>
      <c r="BD261" s="18">
        <v>0</v>
      </c>
      <c r="BE261" s="18">
        <v>12448.264999999999</v>
      </c>
      <c r="BF261" s="18">
        <v>0</v>
      </c>
      <c r="BG261" s="18">
        <v>694.8</v>
      </c>
      <c r="BH261" s="18">
        <v>11753.465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12448.264999999999</v>
      </c>
      <c r="BP261" s="17">
        <v>0</v>
      </c>
      <c r="BQ261" s="17">
        <v>694.8</v>
      </c>
      <c r="BR261" s="17">
        <v>11753.465</v>
      </c>
      <c r="BS261" s="17">
        <v>0</v>
      </c>
      <c r="BT261" s="14"/>
    </row>
    <row r="262" spans="1:72" ht="15.75" x14ac:dyDescent="0.25">
      <c r="A262" s="3"/>
      <c r="B262" s="1"/>
      <c r="C262" s="1" t="s">
        <v>256</v>
      </c>
      <c r="D262" s="1"/>
      <c r="E262" s="1" t="s">
        <v>258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2"/>
      <c r="X262" s="2"/>
      <c r="Y262" s="2"/>
      <c r="Z262" s="3" t="s">
        <v>257</v>
      </c>
      <c r="AA262" s="4">
        <v>600</v>
      </c>
      <c r="AB262" s="4">
        <v>0</v>
      </c>
      <c r="AC262" s="4">
        <v>0</v>
      </c>
      <c r="AD262" s="4">
        <v>600</v>
      </c>
      <c r="AE262" s="4">
        <v>0</v>
      </c>
      <c r="AF262" s="4">
        <v>-600</v>
      </c>
      <c r="AG262" s="4">
        <v>0</v>
      </c>
      <c r="AH262" s="4">
        <v>0</v>
      </c>
      <c r="AI262" s="4">
        <v>-600</v>
      </c>
      <c r="AJ262" s="4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600</v>
      </c>
      <c r="AQ262" s="5">
        <v>0</v>
      </c>
      <c r="AR262" s="5">
        <v>0</v>
      </c>
      <c r="AS262" s="5">
        <v>600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600</v>
      </c>
      <c r="BA262" s="5">
        <v>0</v>
      </c>
      <c r="BB262" s="5">
        <v>0</v>
      </c>
      <c r="BC262" s="5">
        <v>600</v>
      </c>
      <c r="BD262" s="5">
        <v>0</v>
      </c>
      <c r="BE262" s="5">
        <v>600</v>
      </c>
      <c r="BF262" s="5">
        <v>0</v>
      </c>
      <c r="BG262" s="5">
        <v>0</v>
      </c>
      <c r="BH262" s="5">
        <v>600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600</v>
      </c>
      <c r="BP262" s="4">
        <v>0</v>
      </c>
      <c r="BQ262" s="4">
        <v>0</v>
      </c>
      <c r="BR262" s="4">
        <v>600</v>
      </c>
      <c r="BS262" s="4">
        <v>0</v>
      </c>
      <c r="BT262" s="3"/>
    </row>
    <row r="263" spans="1:72" ht="15.75" x14ac:dyDescent="0.25">
      <c r="A263" s="3"/>
      <c r="B263" s="1"/>
      <c r="C263" s="1" t="s">
        <v>256</v>
      </c>
      <c r="D263" s="1"/>
      <c r="E263" s="1" t="s">
        <v>258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 t="s">
        <v>77</v>
      </c>
      <c r="U263" s="1"/>
      <c r="V263" s="2"/>
      <c r="W263" s="2"/>
      <c r="X263" s="2"/>
      <c r="Y263" s="2"/>
      <c r="Z263" s="3" t="s">
        <v>76</v>
      </c>
      <c r="AA263" s="4">
        <v>600</v>
      </c>
      <c r="AB263" s="4">
        <v>0</v>
      </c>
      <c r="AC263" s="4">
        <v>0</v>
      </c>
      <c r="AD263" s="4">
        <v>600</v>
      </c>
      <c r="AE263" s="4">
        <v>0</v>
      </c>
      <c r="AF263" s="4">
        <v>-600</v>
      </c>
      <c r="AG263" s="4">
        <v>0</v>
      </c>
      <c r="AH263" s="4">
        <v>0</v>
      </c>
      <c r="AI263" s="4">
        <v>-600</v>
      </c>
      <c r="AJ263" s="4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600</v>
      </c>
      <c r="AQ263" s="5">
        <v>0</v>
      </c>
      <c r="AR263" s="5">
        <v>0</v>
      </c>
      <c r="AS263" s="5">
        <v>600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600</v>
      </c>
      <c r="BA263" s="5">
        <v>0</v>
      </c>
      <c r="BB263" s="5">
        <v>0</v>
      </c>
      <c r="BC263" s="5">
        <v>600</v>
      </c>
      <c r="BD263" s="5">
        <v>0</v>
      </c>
      <c r="BE263" s="5">
        <v>600</v>
      </c>
      <c r="BF263" s="5">
        <v>0</v>
      </c>
      <c r="BG263" s="5">
        <v>0</v>
      </c>
      <c r="BH263" s="5">
        <v>600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600</v>
      </c>
      <c r="BP263" s="4">
        <v>0</v>
      </c>
      <c r="BQ263" s="4">
        <v>0</v>
      </c>
      <c r="BR263" s="4">
        <v>600</v>
      </c>
      <c r="BS263" s="4">
        <v>0</v>
      </c>
      <c r="BT263" s="3"/>
    </row>
    <row r="264" spans="1:72" ht="63" x14ac:dyDescent="0.25">
      <c r="A264" s="3"/>
      <c r="B264" s="1"/>
      <c r="C264" s="1" t="s">
        <v>256</v>
      </c>
      <c r="D264" s="1"/>
      <c r="E264" s="1" t="s">
        <v>260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2"/>
      <c r="X264" s="2"/>
      <c r="Y264" s="2"/>
      <c r="Z264" s="3" t="s">
        <v>259</v>
      </c>
      <c r="AA264" s="4">
        <v>20</v>
      </c>
      <c r="AB264" s="4">
        <v>0</v>
      </c>
      <c r="AC264" s="4">
        <v>0</v>
      </c>
      <c r="AD264" s="4">
        <v>20</v>
      </c>
      <c r="AE264" s="4">
        <v>0</v>
      </c>
      <c r="AF264" s="4">
        <v>-5</v>
      </c>
      <c r="AG264" s="4">
        <v>0</v>
      </c>
      <c r="AH264" s="4">
        <v>0</v>
      </c>
      <c r="AI264" s="4">
        <v>-5</v>
      </c>
      <c r="AJ264" s="4">
        <v>0</v>
      </c>
      <c r="AK264" s="5">
        <v>15</v>
      </c>
      <c r="AL264" s="5">
        <v>0</v>
      </c>
      <c r="AM264" s="5">
        <v>0</v>
      </c>
      <c r="AN264" s="5">
        <v>15</v>
      </c>
      <c r="AO264" s="5">
        <v>0</v>
      </c>
      <c r="AP264" s="5">
        <v>20</v>
      </c>
      <c r="AQ264" s="5">
        <v>0</v>
      </c>
      <c r="AR264" s="5">
        <v>0</v>
      </c>
      <c r="AS264" s="5">
        <v>20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20</v>
      </c>
      <c r="BA264" s="5">
        <v>0</v>
      </c>
      <c r="BB264" s="5">
        <v>0</v>
      </c>
      <c r="BC264" s="5">
        <v>20</v>
      </c>
      <c r="BD264" s="5">
        <v>0</v>
      </c>
      <c r="BE264" s="5">
        <v>20</v>
      </c>
      <c r="BF264" s="5">
        <v>0</v>
      </c>
      <c r="BG264" s="5">
        <v>0</v>
      </c>
      <c r="BH264" s="5">
        <v>20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20</v>
      </c>
      <c r="BP264" s="4">
        <v>0</v>
      </c>
      <c r="BQ264" s="4">
        <v>0</v>
      </c>
      <c r="BR264" s="4">
        <v>20</v>
      </c>
      <c r="BS264" s="4">
        <v>0</v>
      </c>
      <c r="BT264" s="3"/>
    </row>
    <row r="265" spans="1:72" ht="47.25" x14ac:dyDescent="0.25">
      <c r="A265" s="3"/>
      <c r="B265" s="1"/>
      <c r="C265" s="1" t="s">
        <v>256</v>
      </c>
      <c r="D265" s="1"/>
      <c r="E265" s="1" t="s">
        <v>260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 t="s">
        <v>47</v>
      </c>
      <c r="U265" s="1"/>
      <c r="V265" s="2"/>
      <c r="W265" s="2"/>
      <c r="X265" s="2"/>
      <c r="Y265" s="2"/>
      <c r="Z265" s="3" t="s">
        <v>46</v>
      </c>
      <c r="AA265" s="4">
        <v>20</v>
      </c>
      <c r="AB265" s="4">
        <v>0</v>
      </c>
      <c r="AC265" s="4">
        <v>0</v>
      </c>
      <c r="AD265" s="4">
        <v>20</v>
      </c>
      <c r="AE265" s="4">
        <v>0</v>
      </c>
      <c r="AF265" s="4">
        <v>-5</v>
      </c>
      <c r="AG265" s="4">
        <v>0</v>
      </c>
      <c r="AH265" s="4">
        <v>0</v>
      </c>
      <c r="AI265" s="4">
        <v>-5</v>
      </c>
      <c r="AJ265" s="4">
        <v>0</v>
      </c>
      <c r="AK265" s="5">
        <v>15</v>
      </c>
      <c r="AL265" s="5">
        <v>0</v>
      </c>
      <c r="AM265" s="5">
        <v>0</v>
      </c>
      <c r="AN265" s="5">
        <v>15</v>
      </c>
      <c r="AO265" s="5">
        <v>0</v>
      </c>
      <c r="AP265" s="5">
        <v>20</v>
      </c>
      <c r="AQ265" s="5">
        <v>0</v>
      </c>
      <c r="AR265" s="5">
        <v>0</v>
      </c>
      <c r="AS265" s="5">
        <v>20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20</v>
      </c>
      <c r="BA265" s="5">
        <v>0</v>
      </c>
      <c r="BB265" s="5">
        <v>0</v>
      </c>
      <c r="BC265" s="5">
        <v>20</v>
      </c>
      <c r="BD265" s="5">
        <v>0</v>
      </c>
      <c r="BE265" s="5">
        <v>20</v>
      </c>
      <c r="BF265" s="5">
        <v>0</v>
      </c>
      <c r="BG265" s="5">
        <v>0</v>
      </c>
      <c r="BH265" s="5">
        <v>20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20</v>
      </c>
      <c r="BP265" s="4">
        <v>0</v>
      </c>
      <c r="BQ265" s="4">
        <v>0</v>
      </c>
      <c r="BR265" s="4">
        <v>20</v>
      </c>
      <c r="BS265" s="4">
        <v>0</v>
      </c>
      <c r="BT265" s="3"/>
    </row>
    <row r="266" spans="1:72" ht="31.5" x14ac:dyDescent="0.25">
      <c r="A266" s="3"/>
      <c r="B266" s="1"/>
      <c r="C266" s="1" t="s">
        <v>256</v>
      </c>
      <c r="D266" s="1"/>
      <c r="E266" s="1" t="s">
        <v>262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2"/>
      <c r="X266" s="2"/>
      <c r="Y266" s="2"/>
      <c r="Z266" s="3" t="s">
        <v>261</v>
      </c>
      <c r="AA266" s="4">
        <v>2080</v>
      </c>
      <c r="AB266" s="4">
        <v>0</v>
      </c>
      <c r="AC266" s="4">
        <v>0</v>
      </c>
      <c r="AD266" s="4">
        <v>2080</v>
      </c>
      <c r="AE266" s="4">
        <v>0</v>
      </c>
      <c r="AF266" s="4">
        <v>-430</v>
      </c>
      <c r="AG266" s="4">
        <v>0</v>
      </c>
      <c r="AH266" s="4">
        <v>0</v>
      </c>
      <c r="AI266" s="4">
        <v>-430</v>
      </c>
      <c r="AJ266" s="4">
        <v>0</v>
      </c>
      <c r="AK266" s="5">
        <v>1650</v>
      </c>
      <c r="AL266" s="5">
        <v>0</v>
      </c>
      <c r="AM266" s="5">
        <v>0</v>
      </c>
      <c r="AN266" s="5">
        <v>1650</v>
      </c>
      <c r="AO266" s="5">
        <v>0</v>
      </c>
      <c r="AP266" s="5">
        <v>3080</v>
      </c>
      <c r="AQ266" s="5">
        <v>0</v>
      </c>
      <c r="AR266" s="5">
        <v>0</v>
      </c>
      <c r="AS266" s="5">
        <v>3080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3080</v>
      </c>
      <c r="BA266" s="5">
        <v>0</v>
      </c>
      <c r="BB266" s="5">
        <v>0</v>
      </c>
      <c r="BC266" s="5">
        <v>3080</v>
      </c>
      <c r="BD266" s="5">
        <v>0</v>
      </c>
      <c r="BE266" s="5">
        <v>3080</v>
      </c>
      <c r="BF266" s="5">
        <v>0</v>
      </c>
      <c r="BG266" s="5">
        <v>0</v>
      </c>
      <c r="BH266" s="5">
        <v>3080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3080</v>
      </c>
      <c r="BP266" s="4">
        <v>0</v>
      </c>
      <c r="BQ266" s="4">
        <v>0</v>
      </c>
      <c r="BR266" s="4">
        <v>3080</v>
      </c>
      <c r="BS266" s="4">
        <v>0</v>
      </c>
      <c r="BT266" s="3"/>
    </row>
    <row r="267" spans="1:72" ht="15.75" x14ac:dyDescent="0.25">
      <c r="A267" s="3"/>
      <c r="B267" s="1"/>
      <c r="C267" s="1" t="s">
        <v>256</v>
      </c>
      <c r="D267" s="1"/>
      <c r="E267" s="1" t="s">
        <v>262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 t="s">
        <v>77</v>
      </c>
      <c r="U267" s="1"/>
      <c r="V267" s="2"/>
      <c r="W267" s="2"/>
      <c r="X267" s="2"/>
      <c r="Y267" s="2"/>
      <c r="Z267" s="3" t="s">
        <v>76</v>
      </c>
      <c r="AA267" s="4">
        <v>2080</v>
      </c>
      <c r="AB267" s="4">
        <v>0</v>
      </c>
      <c r="AC267" s="4">
        <v>0</v>
      </c>
      <c r="AD267" s="4">
        <v>2080</v>
      </c>
      <c r="AE267" s="4">
        <v>0</v>
      </c>
      <c r="AF267" s="4">
        <v>-430</v>
      </c>
      <c r="AG267" s="4">
        <v>0</v>
      </c>
      <c r="AH267" s="4">
        <v>0</v>
      </c>
      <c r="AI267" s="4">
        <v>-430</v>
      </c>
      <c r="AJ267" s="4">
        <v>0</v>
      </c>
      <c r="AK267" s="5">
        <v>1650</v>
      </c>
      <c r="AL267" s="5">
        <v>0</v>
      </c>
      <c r="AM267" s="5">
        <v>0</v>
      </c>
      <c r="AN267" s="5">
        <v>1650</v>
      </c>
      <c r="AO267" s="5">
        <v>0</v>
      </c>
      <c r="AP267" s="5">
        <v>3080</v>
      </c>
      <c r="AQ267" s="5">
        <v>0</v>
      </c>
      <c r="AR267" s="5">
        <v>0</v>
      </c>
      <c r="AS267" s="5">
        <v>3080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3080</v>
      </c>
      <c r="BA267" s="5">
        <v>0</v>
      </c>
      <c r="BB267" s="5">
        <v>0</v>
      </c>
      <c r="BC267" s="5">
        <v>3080</v>
      </c>
      <c r="BD267" s="5">
        <v>0</v>
      </c>
      <c r="BE267" s="5">
        <v>3080</v>
      </c>
      <c r="BF267" s="5">
        <v>0</v>
      </c>
      <c r="BG267" s="5">
        <v>0</v>
      </c>
      <c r="BH267" s="5">
        <v>3080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3080</v>
      </c>
      <c r="BP267" s="4">
        <v>0</v>
      </c>
      <c r="BQ267" s="4">
        <v>0</v>
      </c>
      <c r="BR267" s="4">
        <v>3080</v>
      </c>
      <c r="BS267" s="4">
        <v>0</v>
      </c>
      <c r="BT267" s="3"/>
    </row>
    <row r="268" spans="1:72" ht="94.5" x14ac:dyDescent="0.25">
      <c r="A268" s="3"/>
      <c r="B268" s="1"/>
      <c r="C268" s="1" t="s">
        <v>256</v>
      </c>
      <c r="D268" s="1"/>
      <c r="E268" s="1" t="s">
        <v>264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2"/>
      <c r="X268" s="2"/>
      <c r="Y268" s="2"/>
      <c r="Z268" s="3" t="s">
        <v>263</v>
      </c>
      <c r="AA268" s="4">
        <v>300</v>
      </c>
      <c r="AB268" s="4">
        <v>0</v>
      </c>
      <c r="AC268" s="4">
        <v>0</v>
      </c>
      <c r="AD268" s="4">
        <v>300</v>
      </c>
      <c r="AE268" s="4">
        <v>0</v>
      </c>
      <c r="AF268" s="4">
        <v>-105</v>
      </c>
      <c r="AG268" s="4">
        <v>0</v>
      </c>
      <c r="AH268" s="4">
        <v>0</v>
      </c>
      <c r="AI268" s="4">
        <v>-105</v>
      </c>
      <c r="AJ268" s="4">
        <v>0</v>
      </c>
      <c r="AK268" s="5">
        <v>195</v>
      </c>
      <c r="AL268" s="5">
        <v>0</v>
      </c>
      <c r="AM268" s="5">
        <v>0</v>
      </c>
      <c r="AN268" s="5">
        <v>195</v>
      </c>
      <c r="AO268" s="5">
        <v>0</v>
      </c>
      <c r="AP268" s="5">
        <v>300</v>
      </c>
      <c r="AQ268" s="5">
        <v>0</v>
      </c>
      <c r="AR268" s="5">
        <v>0</v>
      </c>
      <c r="AS268" s="5">
        <v>300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300</v>
      </c>
      <c r="BA268" s="5">
        <v>0</v>
      </c>
      <c r="BB268" s="5">
        <v>0</v>
      </c>
      <c r="BC268" s="5">
        <v>300</v>
      </c>
      <c r="BD268" s="5">
        <v>0</v>
      </c>
      <c r="BE268" s="5">
        <v>300</v>
      </c>
      <c r="BF268" s="5">
        <v>0</v>
      </c>
      <c r="BG268" s="5">
        <v>0</v>
      </c>
      <c r="BH268" s="5">
        <v>300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300</v>
      </c>
      <c r="BP268" s="4">
        <v>0</v>
      </c>
      <c r="BQ268" s="4">
        <v>0</v>
      </c>
      <c r="BR268" s="4">
        <v>300</v>
      </c>
      <c r="BS268" s="4">
        <v>0</v>
      </c>
      <c r="BT268" s="3"/>
    </row>
    <row r="269" spans="1:72" ht="47.25" x14ac:dyDescent="0.25">
      <c r="A269" s="3"/>
      <c r="B269" s="1"/>
      <c r="C269" s="1" t="s">
        <v>256</v>
      </c>
      <c r="D269" s="1"/>
      <c r="E269" s="1" t="s">
        <v>264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 t="s">
        <v>47</v>
      </c>
      <c r="U269" s="1"/>
      <c r="V269" s="2"/>
      <c r="W269" s="2"/>
      <c r="X269" s="2"/>
      <c r="Y269" s="2"/>
      <c r="Z269" s="3" t="s">
        <v>46</v>
      </c>
      <c r="AA269" s="4">
        <v>300</v>
      </c>
      <c r="AB269" s="4">
        <v>0</v>
      </c>
      <c r="AC269" s="4">
        <v>0</v>
      </c>
      <c r="AD269" s="4">
        <v>300</v>
      </c>
      <c r="AE269" s="4">
        <v>0</v>
      </c>
      <c r="AF269" s="4">
        <v>-105</v>
      </c>
      <c r="AG269" s="4">
        <v>0</v>
      </c>
      <c r="AH269" s="4">
        <v>0</v>
      </c>
      <c r="AI269" s="4">
        <v>-105</v>
      </c>
      <c r="AJ269" s="4">
        <v>0</v>
      </c>
      <c r="AK269" s="5">
        <v>195</v>
      </c>
      <c r="AL269" s="5">
        <v>0</v>
      </c>
      <c r="AM269" s="5">
        <v>0</v>
      </c>
      <c r="AN269" s="5">
        <v>195</v>
      </c>
      <c r="AO269" s="5">
        <v>0</v>
      </c>
      <c r="AP269" s="5">
        <v>300</v>
      </c>
      <c r="AQ269" s="5">
        <v>0</v>
      </c>
      <c r="AR269" s="5">
        <v>0</v>
      </c>
      <c r="AS269" s="5">
        <v>300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300</v>
      </c>
      <c r="BA269" s="5">
        <v>0</v>
      </c>
      <c r="BB269" s="5">
        <v>0</v>
      </c>
      <c r="BC269" s="5">
        <v>300</v>
      </c>
      <c r="BD269" s="5">
        <v>0</v>
      </c>
      <c r="BE269" s="5">
        <v>300</v>
      </c>
      <c r="BF269" s="5">
        <v>0</v>
      </c>
      <c r="BG269" s="5">
        <v>0</v>
      </c>
      <c r="BH269" s="5">
        <v>300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300</v>
      </c>
      <c r="BP269" s="4">
        <v>0</v>
      </c>
      <c r="BQ269" s="4">
        <v>0</v>
      </c>
      <c r="BR269" s="4">
        <v>300</v>
      </c>
      <c r="BS269" s="4">
        <v>0</v>
      </c>
      <c r="BT269" s="3"/>
    </row>
    <row r="270" spans="1:72" ht="94.5" x14ac:dyDescent="0.25">
      <c r="A270" s="3"/>
      <c r="B270" s="1"/>
      <c r="C270" s="1" t="s">
        <v>256</v>
      </c>
      <c r="D270" s="1"/>
      <c r="E270" s="1" t="s">
        <v>265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2"/>
      <c r="X270" s="2"/>
      <c r="Y270" s="2"/>
      <c r="Z270" s="3" t="s">
        <v>348</v>
      </c>
      <c r="AA270" s="4">
        <v>11.4</v>
      </c>
      <c r="AB270" s="4">
        <v>0</v>
      </c>
      <c r="AC270" s="4">
        <v>11.4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5">
        <v>11.4</v>
      </c>
      <c r="AL270" s="5">
        <v>0</v>
      </c>
      <c r="AM270" s="5">
        <v>11.4</v>
      </c>
      <c r="AN270" s="5">
        <v>0</v>
      </c>
      <c r="AO270" s="5">
        <v>0</v>
      </c>
      <c r="AP270" s="5">
        <v>11.9</v>
      </c>
      <c r="AQ270" s="5">
        <v>0</v>
      </c>
      <c r="AR270" s="5">
        <v>11.9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11.9</v>
      </c>
      <c r="BA270" s="5">
        <v>0</v>
      </c>
      <c r="BB270" s="5">
        <v>11.9</v>
      </c>
      <c r="BC270" s="5">
        <v>0</v>
      </c>
      <c r="BD270" s="5">
        <v>0</v>
      </c>
      <c r="BE270" s="5">
        <v>11.9</v>
      </c>
      <c r="BF270" s="5">
        <v>0</v>
      </c>
      <c r="BG270" s="5">
        <v>11.9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11.9</v>
      </c>
      <c r="BP270" s="4">
        <v>0</v>
      </c>
      <c r="BQ270" s="4">
        <v>11.9</v>
      </c>
      <c r="BR270" s="4">
        <v>0</v>
      </c>
      <c r="BS270" s="4">
        <v>0</v>
      </c>
      <c r="BT270" s="3"/>
    </row>
    <row r="271" spans="1:72" ht="94.5" x14ac:dyDescent="0.25">
      <c r="A271" s="3"/>
      <c r="B271" s="1"/>
      <c r="C271" s="1" t="s">
        <v>256</v>
      </c>
      <c r="D271" s="1"/>
      <c r="E271" s="1" t="s">
        <v>265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 t="s">
        <v>45</v>
      </c>
      <c r="U271" s="1"/>
      <c r="V271" s="2"/>
      <c r="W271" s="2"/>
      <c r="X271" s="2"/>
      <c r="Y271" s="2"/>
      <c r="Z271" s="3" t="s">
        <v>44</v>
      </c>
      <c r="AA271" s="4">
        <v>11.4</v>
      </c>
      <c r="AB271" s="4">
        <v>0</v>
      </c>
      <c r="AC271" s="4">
        <v>11.4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5">
        <v>11.4</v>
      </c>
      <c r="AL271" s="5">
        <v>0</v>
      </c>
      <c r="AM271" s="5">
        <v>11.4</v>
      </c>
      <c r="AN271" s="5">
        <v>0</v>
      </c>
      <c r="AO271" s="5">
        <v>0</v>
      </c>
      <c r="AP271" s="5">
        <v>11.9</v>
      </c>
      <c r="AQ271" s="5">
        <v>0</v>
      </c>
      <c r="AR271" s="5">
        <v>11.9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11.9</v>
      </c>
      <c r="BA271" s="5">
        <v>0</v>
      </c>
      <c r="BB271" s="5">
        <v>11.9</v>
      </c>
      <c r="BC271" s="5">
        <v>0</v>
      </c>
      <c r="BD271" s="5">
        <v>0</v>
      </c>
      <c r="BE271" s="5">
        <v>11.9</v>
      </c>
      <c r="BF271" s="5">
        <v>0</v>
      </c>
      <c r="BG271" s="5">
        <v>11.9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11.9</v>
      </c>
      <c r="BP271" s="4">
        <v>0</v>
      </c>
      <c r="BQ271" s="4">
        <v>11.9</v>
      </c>
      <c r="BR271" s="4">
        <v>0</v>
      </c>
      <c r="BS271" s="4">
        <v>0</v>
      </c>
      <c r="BT271" s="3"/>
    </row>
    <row r="272" spans="1:72" ht="78.75" x14ac:dyDescent="0.25">
      <c r="A272" s="3"/>
      <c r="B272" s="1"/>
      <c r="C272" s="1" t="s">
        <v>256</v>
      </c>
      <c r="D272" s="1"/>
      <c r="E272" s="1" t="s">
        <v>267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2"/>
      <c r="X272" s="2"/>
      <c r="Y272" s="2"/>
      <c r="Z272" s="3" t="s">
        <v>266</v>
      </c>
      <c r="AA272" s="4">
        <v>7</v>
      </c>
      <c r="AB272" s="4">
        <v>0</v>
      </c>
      <c r="AC272" s="4">
        <v>7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5">
        <v>7</v>
      </c>
      <c r="AL272" s="5">
        <v>0</v>
      </c>
      <c r="AM272" s="5">
        <v>7</v>
      </c>
      <c r="AN272" s="5">
        <v>0</v>
      </c>
      <c r="AO272" s="5">
        <v>0</v>
      </c>
      <c r="AP272" s="5">
        <v>7.3</v>
      </c>
      <c r="AQ272" s="5">
        <v>0</v>
      </c>
      <c r="AR272" s="5">
        <v>7.3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7.3</v>
      </c>
      <c r="BA272" s="5">
        <v>0</v>
      </c>
      <c r="BB272" s="5">
        <v>7.3</v>
      </c>
      <c r="BC272" s="5">
        <v>0</v>
      </c>
      <c r="BD272" s="5">
        <v>0</v>
      </c>
      <c r="BE272" s="5">
        <v>7.3</v>
      </c>
      <c r="BF272" s="5">
        <v>0</v>
      </c>
      <c r="BG272" s="5">
        <v>7.3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7.3</v>
      </c>
      <c r="BP272" s="4">
        <v>0</v>
      </c>
      <c r="BQ272" s="4">
        <v>7.3</v>
      </c>
      <c r="BR272" s="4">
        <v>0</v>
      </c>
      <c r="BS272" s="4">
        <v>0</v>
      </c>
      <c r="BT272" s="3"/>
    </row>
    <row r="273" spans="1:72" ht="94.5" x14ac:dyDescent="0.25">
      <c r="A273" s="3"/>
      <c r="B273" s="1"/>
      <c r="C273" s="1" t="s">
        <v>256</v>
      </c>
      <c r="D273" s="1"/>
      <c r="E273" s="1" t="s">
        <v>267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 t="s">
        <v>45</v>
      </c>
      <c r="U273" s="1"/>
      <c r="V273" s="2"/>
      <c r="W273" s="2"/>
      <c r="X273" s="2"/>
      <c r="Y273" s="2"/>
      <c r="Z273" s="3" t="s">
        <v>44</v>
      </c>
      <c r="AA273" s="4">
        <v>7</v>
      </c>
      <c r="AB273" s="4">
        <v>0</v>
      </c>
      <c r="AC273" s="4">
        <v>7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5">
        <v>7</v>
      </c>
      <c r="AL273" s="5">
        <v>0</v>
      </c>
      <c r="AM273" s="5">
        <v>7</v>
      </c>
      <c r="AN273" s="5">
        <v>0</v>
      </c>
      <c r="AO273" s="5">
        <v>0</v>
      </c>
      <c r="AP273" s="5">
        <v>7.3</v>
      </c>
      <c r="AQ273" s="5">
        <v>0</v>
      </c>
      <c r="AR273" s="5">
        <v>7.3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7.3</v>
      </c>
      <c r="BA273" s="5">
        <v>0</v>
      </c>
      <c r="BB273" s="5">
        <v>7.3</v>
      </c>
      <c r="BC273" s="5">
        <v>0</v>
      </c>
      <c r="BD273" s="5">
        <v>0</v>
      </c>
      <c r="BE273" s="5">
        <v>7.3</v>
      </c>
      <c r="BF273" s="5">
        <v>0</v>
      </c>
      <c r="BG273" s="5">
        <v>7.3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7.3</v>
      </c>
      <c r="BP273" s="4">
        <v>0</v>
      </c>
      <c r="BQ273" s="4">
        <v>7.3</v>
      </c>
      <c r="BR273" s="4">
        <v>0</v>
      </c>
      <c r="BS273" s="4">
        <v>0</v>
      </c>
      <c r="BT273" s="3"/>
    </row>
    <row r="274" spans="1:72" ht="63" x14ac:dyDescent="0.25">
      <c r="A274" s="3"/>
      <c r="B274" s="1"/>
      <c r="C274" s="1" t="s">
        <v>256</v>
      </c>
      <c r="D274" s="1"/>
      <c r="E274" s="1" t="s">
        <v>269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2"/>
      <c r="X274" s="2"/>
      <c r="Y274" s="2"/>
      <c r="Z274" s="3" t="s">
        <v>268</v>
      </c>
      <c r="AA274" s="4">
        <v>412.7</v>
      </c>
      <c r="AB274" s="4">
        <v>0</v>
      </c>
      <c r="AC274" s="4">
        <v>412.7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5">
        <v>412.7</v>
      </c>
      <c r="AL274" s="5">
        <v>0</v>
      </c>
      <c r="AM274" s="5">
        <v>412.7</v>
      </c>
      <c r="AN274" s="5">
        <v>0</v>
      </c>
      <c r="AO274" s="5">
        <v>0</v>
      </c>
      <c r="AP274" s="5">
        <v>430.6</v>
      </c>
      <c r="AQ274" s="5">
        <v>0</v>
      </c>
      <c r="AR274" s="5">
        <v>430.6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430.6</v>
      </c>
      <c r="BA274" s="5">
        <v>0</v>
      </c>
      <c r="BB274" s="5">
        <v>430.6</v>
      </c>
      <c r="BC274" s="5">
        <v>0</v>
      </c>
      <c r="BD274" s="5">
        <v>0</v>
      </c>
      <c r="BE274" s="5">
        <v>430.6</v>
      </c>
      <c r="BF274" s="5">
        <v>0</v>
      </c>
      <c r="BG274" s="5">
        <v>430.6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430.6</v>
      </c>
      <c r="BP274" s="4">
        <v>0</v>
      </c>
      <c r="BQ274" s="4">
        <v>430.6</v>
      </c>
      <c r="BR274" s="4">
        <v>0</v>
      </c>
      <c r="BS274" s="4">
        <v>0</v>
      </c>
      <c r="BT274" s="3"/>
    </row>
    <row r="275" spans="1:72" ht="94.5" x14ac:dyDescent="0.25">
      <c r="A275" s="3"/>
      <c r="B275" s="1"/>
      <c r="C275" s="1" t="s">
        <v>256</v>
      </c>
      <c r="D275" s="1"/>
      <c r="E275" s="1" t="s">
        <v>269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 t="s">
        <v>45</v>
      </c>
      <c r="U275" s="1"/>
      <c r="V275" s="2"/>
      <c r="W275" s="2"/>
      <c r="X275" s="2"/>
      <c r="Y275" s="2"/>
      <c r="Z275" s="3" t="s">
        <v>44</v>
      </c>
      <c r="AA275" s="4">
        <v>412.7</v>
      </c>
      <c r="AB275" s="4">
        <v>0</v>
      </c>
      <c r="AC275" s="4">
        <v>412.7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5">
        <v>412.7</v>
      </c>
      <c r="AL275" s="5">
        <v>0</v>
      </c>
      <c r="AM275" s="5">
        <v>412.7</v>
      </c>
      <c r="AN275" s="5">
        <v>0</v>
      </c>
      <c r="AO275" s="5">
        <v>0</v>
      </c>
      <c r="AP275" s="5">
        <v>430.6</v>
      </c>
      <c r="AQ275" s="5">
        <v>0</v>
      </c>
      <c r="AR275" s="5">
        <v>430.6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430.6</v>
      </c>
      <c r="BA275" s="5">
        <v>0</v>
      </c>
      <c r="BB275" s="5">
        <v>430.6</v>
      </c>
      <c r="BC275" s="5">
        <v>0</v>
      </c>
      <c r="BD275" s="5">
        <v>0</v>
      </c>
      <c r="BE275" s="5">
        <v>430.6</v>
      </c>
      <c r="BF275" s="5">
        <v>0</v>
      </c>
      <c r="BG275" s="5">
        <v>430.6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430.6</v>
      </c>
      <c r="BP275" s="4">
        <v>0</v>
      </c>
      <c r="BQ275" s="4">
        <v>430.6</v>
      </c>
      <c r="BR275" s="4">
        <v>0</v>
      </c>
      <c r="BS275" s="4">
        <v>0</v>
      </c>
      <c r="BT275" s="3"/>
    </row>
    <row r="276" spans="1:72" ht="31.5" x14ac:dyDescent="0.25">
      <c r="A276" s="3"/>
      <c r="B276" s="1"/>
      <c r="C276" s="1" t="s">
        <v>256</v>
      </c>
      <c r="D276" s="1"/>
      <c r="E276" s="1" t="s">
        <v>43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2"/>
      <c r="X276" s="2"/>
      <c r="Y276" s="2"/>
      <c r="Z276" s="3" t="s">
        <v>42</v>
      </c>
      <c r="AA276" s="4">
        <v>4052.576</v>
      </c>
      <c r="AB276" s="4">
        <v>0</v>
      </c>
      <c r="AC276" s="4">
        <v>0</v>
      </c>
      <c r="AD276" s="4">
        <v>4052.576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5">
        <v>4052.576</v>
      </c>
      <c r="AL276" s="5">
        <v>0</v>
      </c>
      <c r="AM276" s="5">
        <v>0</v>
      </c>
      <c r="AN276" s="5">
        <v>4052.576</v>
      </c>
      <c r="AO276" s="5">
        <v>0</v>
      </c>
      <c r="AP276" s="5">
        <v>4053.4650000000001</v>
      </c>
      <c r="AQ276" s="5">
        <v>0</v>
      </c>
      <c r="AR276" s="5">
        <v>0</v>
      </c>
      <c r="AS276" s="5">
        <v>4053.4650000000001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4053.4650000000001</v>
      </c>
      <c r="BA276" s="5">
        <v>0</v>
      </c>
      <c r="BB276" s="5">
        <v>0</v>
      </c>
      <c r="BC276" s="5">
        <v>4053.4650000000001</v>
      </c>
      <c r="BD276" s="5">
        <v>0</v>
      </c>
      <c r="BE276" s="5">
        <v>4053.4650000000001</v>
      </c>
      <c r="BF276" s="5">
        <v>0</v>
      </c>
      <c r="BG276" s="5">
        <v>0</v>
      </c>
      <c r="BH276" s="5">
        <v>4053.4650000000001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4053.4650000000001</v>
      </c>
      <c r="BP276" s="4">
        <v>0</v>
      </c>
      <c r="BQ276" s="4">
        <v>0</v>
      </c>
      <c r="BR276" s="4">
        <v>4053.4650000000001</v>
      </c>
      <c r="BS276" s="4">
        <v>0</v>
      </c>
      <c r="BT276" s="3"/>
    </row>
    <row r="277" spans="1:72" ht="94.5" x14ac:dyDescent="0.25">
      <c r="A277" s="3"/>
      <c r="B277" s="1"/>
      <c r="C277" s="1" t="s">
        <v>256</v>
      </c>
      <c r="D277" s="1"/>
      <c r="E277" s="1" t="s">
        <v>43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 t="s">
        <v>45</v>
      </c>
      <c r="U277" s="1"/>
      <c r="V277" s="2"/>
      <c r="W277" s="2"/>
      <c r="X277" s="2"/>
      <c r="Y277" s="2"/>
      <c r="Z277" s="3" t="s">
        <v>44</v>
      </c>
      <c r="AA277" s="4">
        <v>3901.8879999999999</v>
      </c>
      <c r="AB277" s="4">
        <v>0</v>
      </c>
      <c r="AC277" s="4">
        <v>0</v>
      </c>
      <c r="AD277" s="4">
        <v>3901.8879999999999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5">
        <v>3901.8879999999999</v>
      </c>
      <c r="AL277" s="5">
        <v>0</v>
      </c>
      <c r="AM277" s="5">
        <v>0</v>
      </c>
      <c r="AN277" s="5">
        <v>3901.8879999999999</v>
      </c>
      <c r="AO277" s="5">
        <v>0</v>
      </c>
      <c r="AP277" s="5">
        <v>3902.777</v>
      </c>
      <c r="AQ277" s="5">
        <v>0</v>
      </c>
      <c r="AR277" s="5">
        <v>0</v>
      </c>
      <c r="AS277" s="5">
        <v>3902.777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3902.777</v>
      </c>
      <c r="BA277" s="5">
        <v>0</v>
      </c>
      <c r="BB277" s="5">
        <v>0</v>
      </c>
      <c r="BC277" s="5">
        <v>3902.777</v>
      </c>
      <c r="BD277" s="5">
        <v>0</v>
      </c>
      <c r="BE277" s="5">
        <v>3902.777</v>
      </c>
      <c r="BF277" s="5">
        <v>0</v>
      </c>
      <c r="BG277" s="5">
        <v>0</v>
      </c>
      <c r="BH277" s="5">
        <v>3902.777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3902.777</v>
      </c>
      <c r="BP277" s="4">
        <v>0</v>
      </c>
      <c r="BQ277" s="4">
        <v>0</v>
      </c>
      <c r="BR277" s="4">
        <v>3902.777</v>
      </c>
      <c r="BS277" s="4">
        <v>0</v>
      </c>
      <c r="BT277" s="3"/>
    </row>
    <row r="278" spans="1:72" ht="47.25" x14ac:dyDescent="0.25">
      <c r="A278" s="3"/>
      <c r="B278" s="1"/>
      <c r="C278" s="1" t="s">
        <v>256</v>
      </c>
      <c r="D278" s="1"/>
      <c r="E278" s="1" t="s">
        <v>43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 t="s">
        <v>47</v>
      </c>
      <c r="U278" s="1"/>
      <c r="V278" s="2"/>
      <c r="W278" s="2"/>
      <c r="X278" s="2"/>
      <c r="Y278" s="2"/>
      <c r="Z278" s="3" t="s">
        <v>46</v>
      </c>
      <c r="AA278" s="4">
        <v>150.68799999999999</v>
      </c>
      <c r="AB278" s="4">
        <v>0</v>
      </c>
      <c r="AC278" s="4">
        <v>0</v>
      </c>
      <c r="AD278" s="4">
        <v>150.68799999999999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5">
        <v>150.68799999999999</v>
      </c>
      <c r="AL278" s="5">
        <v>0</v>
      </c>
      <c r="AM278" s="5">
        <v>0</v>
      </c>
      <c r="AN278" s="5">
        <v>150.68799999999999</v>
      </c>
      <c r="AO278" s="5">
        <v>0</v>
      </c>
      <c r="AP278" s="5">
        <v>150.68799999999999</v>
      </c>
      <c r="AQ278" s="5">
        <v>0</v>
      </c>
      <c r="AR278" s="5">
        <v>0</v>
      </c>
      <c r="AS278" s="5">
        <v>150.68799999999999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150.68799999999999</v>
      </c>
      <c r="BA278" s="5">
        <v>0</v>
      </c>
      <c r="BB278" s="5">
        <v>0</v>
      </c>
      <c r="BC278" s="5">
        <v>150.68799999999999</v>
      </c>
      <c r="BD278" s="5">
        <v>0</v>
      </c>
      <c r="BE278" s="5">
        <v>150.68799999999999</v>
      </c>
      <c r="BF278" s="5">
        <v>0</v>
      </c>
      <c r="BG278" s="5">
        <v>0</v>
      </c>
      <c r="BH278" s="5">
        <v>150.68799999999999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150.68799999999999</v>
      </c>
      <c r="BP278" s="4">
        <v>0</v>
      </c>
      <c r="BQ278" s="4">
        <v>0</v>
      </c>
      <c r="BR278" s="4">
        <v>150.68799999999999</v>
      </c>
      <c r="BS278" s="4">
        <v>0</v>
      </c>
      <c r="BT278" s="3"/>
    </row>
    <row r="279" spans="1:72" ht="47.25" x14ac:dyDescent="0.25">
      <c r="A279" s="3"/>
      <c r="B279" s="1"/>
      <c r="C279" s="1" t="s">
        <v>256</v>
      </c>
      <c r="D279" s="1"/>
      <c r="E279" s="1" t="s">
        <v>271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2"/>
      <c r="X279" s="2"/>
      <c r="Y279" s="2"/>
      <c r="Z279" s="3" t="s">
        <v>270</v>
      </c>
      <c r="AA279" s="4">
        <v>245</v>
      </c>
      <c r="AB279" s="4">
        <v>0</v>
      </c>
      <c r="AC279" s="4">
        <v>245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5">
        <v>245</v>
      </c>
      <c r="AL279" s="5">
        <v>0</v>
      </c>
      <c r="AM279" s="5">
        <v>245</v>
      </c>
      <c r="AN279" s="5">
        <v>0</v>
      </c>
      <c r="AO279" s="5">
        <v>0</v>
      </c>
      <c r="AP279" s="5">
        <v>245</v>
      </c>
      <c r="AQ279" s="5">
        <v>0</v>
      </c>
      <c r="AR279" s="5">
        <v>245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245</v>
      </c>
      <c r="BA279" s="5">
        <v>0</v>
      </c>
      <c r="BB279" s="5">
        <v>245</v>
      </c>
      <c r="BC279" s="5">
        <v>0</v>
      </c>
      <c r="BD279" s="5">
        <v>0</v>
      </c>
      <c r="BE279" s="5">
        <v>245</v>
      </c>
      <c r="BF279" s="5">
        <v>0</v>
      </c>
      <c r="BG279" s="5">
        <v>245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245</v>
      </c>
      <c r="BP279" s="4">
        <v>0</v>
      </c>
      <c r="BQ279" s="4">
        <v>245</v>
      </c>
      <c r="BR279" s="4">
        <v>0</v>
      </c>
      <c r="BS279" s="4">
        <v>0</v>
      </c>
      <c r="BT279" s="3"/>
    </row>
    <row r="280" spans="1:72" ht="47.25" x14ac:dyDescent="0.25">
      <c r="A280" s="3"/>
      <c r="B280" s="1"/>
      <c r="C280" s="1" t="s">
        <v>256</v>
      </c>
      <c r="D280" s="1"/>
      <c r="E280" s="1" t="s">
        <v>271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 t="s">
        <v>47</v>
      </c>
      <c r="U280" s="1"/>
      <c r="V280" s="2"/>
      <c r="W280" s="2"/>
      <c r="X280" s="2"/>
      <c r="Y280" s="2"/>
      <c r="Z280" s="3" t="s">
        <v>46</v>
      </c>
      <c r="AA280" s="4">
        <v>245</v>
      </c>
      <c r="AB280" s="4">
        <v>0</v>
      </c>
      <c r="AC280" s="4">
        <v>245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5">
        <v>245</v>
      </c>
      <c r="AL280" s="5">
        <v>0</v>
      </c>
      <c r="AM280" s="5">
        <v>245</v>
      </c>
      <c r="AN280" s="5">
        <v>0</v>
      </c>
      <c r="AO280" s="5">
        <v>0</v>
      </c>
      <c r="AP280" s="5">
        <v>245</v>
      </c>
      <c r="AQ280" s="5">
        <v>0</v>
      </c>
      <c r="AR280" s="5">
        <v>245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245</v>
      </c>
      <c r="BA280" s="5">
        <v>0</v>
      </c>
      <c r="BB280" s="5">
        <v>245</v>
      </c>
      <c r="BC280" s="5">
        <v>0</v>
      </c>
      <c r="BD280" s="5">
        <v>0</v>
      </c>
      <c r="BE280" s="5">
        <v>245</v>
      </c>
      <c r="BF280" s="5">
        <v>0</v>
      </c>
      <c r="BG280" s="5">
        <v>245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245</v>
      </c>
      <c r="BP280" s="4">
        <v>0</v>
      </c>
      <c r="BQ280" s="4">
        <v>245</v>
      </c>
      <c r="BR280" s="4">
        <v>0</v>
      </c>
      <c r="BS280" s="4">
        <v>0</v>
      </c>
      <c r="BT280" s="3"/>
    </row>
    <row r="281" spans="1:72" ht="63" x14ac:dyDescent="0.25">
      <c r="A281" s="3"/>
      <c r="B281" s="1"/>
      <c r="C281" s="1" t="s">
        <v>272</v>
      </c>
      <c r="D281" s="1"/>
      <c r="E281" s="1" t="s">
        <v>274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2"/>
      <c r="X281" s="2"/>
      <c r="Y281" s="2"/>
      <c r="Z281" s="3" t="s">
        <v>273</v>
      </c>
      <c r="AA281" s="4">
        <v>2454</v>
      </c>
      <c r="AB281" s="4">
        <v>0</v>
      </c>
      <c r="AC281" s="4">
        <v>0</v>
      </c>
      <c r="AD281" s="4">
        <v>2454</v>
      </c>
      <c r="AE281" s="4">
        <v>0</v>
      </c>
      <c r="AF281" s="4">
        <v>-332.28161999999998</v>
      </c>
      <c r="AG281" s="4">
        <v>0</v>
      </c>
      <c r="AH281" s="4">
        <v>0</v>
      </c>
      <c r="AI281" s="4">
        <v>-332.28161999999998</v>
      </c>
      <c r="AJ281" s="4">
        <v>0</v>
      </c>
      <c r="AK281" s="5">
        <v>2121.7183799999998</v>
      </c>
      <c r="AL281" s="5">
        <v>0</v>
      </c>
      <c r="AM281" s="5">
        <v>0</v>
      </c>
      <c r="AN281" s="5">
        <v>2121.7183799999998</v>
      </c>
      <c r="AO281" s="5">
        <v>0</v>
      </c>
      <c r="AP281" s="5">
        <v>2600</v>
      </c>
      <c r="AQ281" s="5">
        <v>0</v>
      </c>
      <c r="AR281" s="5">
        <v>0</v>
      </c>
      <c r="AS281" s="5">
        <v>2600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2600</v>
      </c>
      <c r="BA281" s="5">
        <v>0</v>
      </c>
      <c r="BB281" s="5">
        <v>0</v>
      </c>
      <c r="BC281" s="5">
        <v>2600</v>
      </c>
      <c r="BD281" s="5">
        <v>0</v>
      </c>
      <c r="BE281" s="5">
        <v>2600</v>
      </c>
      <c r="BF281" s="5">
        <v>0</v>
      </c>
      <c r="BG281" s="5">
        <v>0</v>
      </c>
      <c r="BH281" s="5">
        <v>2600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2600</v>
      </c>
      <c r="BP281" s="4">
        <v>0</v>
      </c>
      <c r="BQ281" s="4">
        <v>0</v>
      </c>
      <c r="BR281" s="4">
        <v>2600</v>
      </c>
      <c r="BS281" s="4">
        <v>0</v>
      </c>
      <c r="BT281" s="3"/>
    </row>
    <row r="282" spans="1:72" ht="47.25" x14ac:dyDescent="0.25">
      <c r="A282" s="3"/>
      <c r="B282" s="1"/>
      <c r="C282" s="1" t="s">
        <v>272</v>
      </c>
      <c r="D282" s="1"/>
      <c r="E282" s="1" t="s">
        <v>274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 t="s">
        <v>47</v>
      </c>
      <c r="U282" s="1"/>
      <c r="V282" s="2"/>
      <c r="W282" s="2"/>
      <c r="X282" s="2"/>
      <c r="Y282" s="2"/>
      <c r="Z282" s="3" t="s">
        <v>46</v>
      </c>
      <c r="AA282" s="4">
        <v>2454</v>
      </c>
      <c r="AB282" s="4">
        <v>0</v>
      </c>
      <c r="AC282" s="4">
        <v>0</v>
      </c>
      <c r="AD282" s="4">
        <v>2454</v>
      </c>
      <c r="AE282" s="4">
        <v>0</v>
      </c>
      <c r="AF282" s="4">
        <v>-332.28161999999998</v>
      </c>
      <c r="AG282" s="4">
        <v>0</v>
      </c>
      <c r="AH282" s="4">
        <v>0</v>
      </c>
      <c r="AI282" s="4">
        <v>-332.28161999999998</v>
      </c>
      <c r="AJ282" s="4">
        <v>0</v>
      </c>
      <c r="AK282" s="5">
        <v>2121.7183799999998</v>
      </c>
      <c r="AL282" s="5">
        <v>0</v>
      </c>
      <c r="AM282" s="5">
        <v>0</v>
      </c>
      <c r="AN282" s="5">
        <v>2121.7183799999998</v>
      </c>
      <c r="AO282" s="5">
        <v>0</v>
      </c>
      <c r="AP282" s="5">
        <v>2600</v>
      </c>
      <c r="AQ282" s="5">
        <v>0</v>
      </c>
      <c r="AR282" s="5">
        <v>0</v>
      </c>
      <c r="AS282" s="5">
        <v>2600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2600</v>
      </c>
      <c r="BA282" s="5">
        <v>0</v>
      </c>
      <c r="BB282" s="5">
        <v>0</v>
      </c>
      <c r="BC282" s="5">
        <v>2600</v>
      </c>
      <c r="BD282" s="5">
        <v>0</v>
      </c>
      <c r="BE282" s="5">
        <v>2600</v>
      </c>
      <c r="BF282" s="5">
        <v>0</v>
      </c>
      <c r="BG282" s="5">
        <v>0</v>
      </c>
      <c r="BH282" s="5">
        <v>2600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2600</v>
      </c>
      <c r="BP282" s="4">
        <v>0</v>
      </c>
      <c r="BQ282" s="4">
        <v>0</v>
      </c>
      <c r="BR282" s="4">
        <v>2600</v>
      </c>
      <c r="BS282" s="4">
        <v>0</v>
      </c>
      <c r="BT282" s="3"/>
    </row>
    <row r="283" spans="1:72" ht="47.25" x14ac:dyDescent="0.25">
      <c r="A283" s="3"/>
      <c r="B283" s="1"/>
      <c r="C283" s="1" t="s">
        <v>113</v>
      </c>
      <c r="D283" s="1"/>
      <c r="E283" s="1" t="s">
        <v>276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2"/>
      <c r="X283" s="2"/>
      <c r="Y283" s="2"/>
      <c r="Z283" s="3" t="s">
        <v>275</v>
      </c>
      <c r="AA283" s="4">
        <v>880</v>
      </c>
      <c r="AB283" s="4">
        <v>0</v>
      </c>
      <c r="AC283" s="4">
        <v>0</v>
      </c>
      <c r="AD283" s="4">
        <v>880</v>
      </c>
      <c r="AE283" s="4">
        <v>0</v>
      </c>
      <c r="AF283" s="4">
        <v>-880</v>
      </c>
      <c r="AG283" s="4">
        <v>0</v>
      </c>
      <c r="AH283" s="4">
        <v>0</v>
      </c>
      <c r="AI283" s="4">
        <v>-880</v>
      </c>
      <c r="AJ283" s="4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890</v>
      </c>
      <c r="AQ283" s="5">
        <v>0</v>
      </c>
      <c r="AR283" s="5">
        <v>0</v>
      </c>
      <c r="AS283" s="5">
        <v>890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890</v>
      </c>
      <c r="BA283" s="5">
        <v>0</v>
      </c>
      <c r="BB283" s="5">
        <v>0</v>
      </c>
      <c r="BC283" s="5">
        <v>890</v>
      </c>
      <c r="BD283" s="5">
        <v>0</v>
      </c>
      <c r="BE283" s="5">
        <v>890</v>
      </c>
      <c r="BF283" s="5">
        <v>0</v>
      </c>
      <c r="BG283" s="5">
        <v>0</v>
      </c>
      <c r="BH283" s="5">
        <v>890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890</v>
      </c>
      <c r="BP283" s="4">
        <v>0</v>
      </c>
      <c r="BQ283" s="4">
        <v>0</v>
      </c>
      <c r="BR283" s="4">
        <v>890</v>
      </c>
      <c r="BS283" s="4">
        <v>0</v>
      </c>
      <c r="BT283" s="3"/>
    </row>
    <row r="284" spans="1:72" ht="15.75" x14ac:dyDescent="0.25">
      <c r="A284" s="3"/>
      <c r="B284" s="1"/>
      <c r="C284" s="1" t="s">
        <v>113</v>
      </c>
      <c r="D284" s="1"/>
      <c r="E284" s="1" t="s">
        <v>276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 t="s">
        <v>77</v>
      </c>
      <c r="U284" s="1"/>
      <c r="V284" s="2"/>
      <c r="W284" s="2"/>
      <c r="X284" s="2"/>
      <c r="Y284" s="2"/>
      <c r="Z284" s="3" t="s">
        <v>76</v>
      </c>
      <c r="AA284" s="4">
        <v>880</v>
      </c>
      <c r="AB284" s="4">
        <v>0</v>
      </c>
      <c r="AC284" s="4">
        <v>0</v>
      </c>
      <c r="AD284" s="4">
        <v>880</v>
      </c>
      <c r="AE284" s="4">
        <v>0</v>
      </c>
      <c r="AF284" s="4">
        <v>-880</v>
      </c>
      <c r="AG284" s="4">
        <v>0</v>
      </c>
      <c r="AH284" s="4">
        <v>0</v>
      </c>
      <c r="AI284" s="4">
        <v>-880</v>
      </c>
      <c r="AJ284" s="4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890</v>
      </c>
      <c r="AQ284" s="5">
        <v>0</v>
      </c>
      <c r="AR284" s="5">
        <v>0</v>
      </c>
      <c r="AS284" s="5">
        <v>890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890</v>
      </c>
      <c r="BA284" s="5">
        <v>0</v>
      </c>
      <c r="BB284" s="5">
        <v>0</v>
      </c>
      <c r="BC284" s="5">
        <v>890</v>
      </c>
      <c r="BD284" s="5">
        <v>0</v>
      </c>
      <c r="BE284" s="5">
        <v>890</v>
      </c>
      <c r="BF284" s="5">
        <v>0</v>
      </c>
      <c r="BG284" s="5">
        <v>0</v>
      </c>
      <c r="BH284" s="5">
        <v>890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890</v>
      </c>
      <c r="BP284" s="4">
        <v>0</v>
      </c>
      <c r="BQ284" s="4">
        <v>0</v>
      </c>
      <c r="BR284" s="4">
        <v>890</v>
      </c>
      <c r="BS284" s="4">
        <v>0</v>
      </c>
      <c r="BT284" s="3"/>
    </row>
    <row r="285" spans="1:72" ht="63" x14ac:dyDescent="0.25">
      <c r="A285" s="3"/>
      <c r="B285" s="1"/>
      <c r="C285" s="1" t="s">
        <v>113</v>
      </c>
      <c r="D285" s="1"/>
      <c r="E285" s="1" t="s">
        <v>278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2"/>
      <c r="X285" s="2"/>
      <c r="Y285" s="2"/>
      <c r="Z285" s="3" t="s">
        <v>277</v>
      </c>
      <c r="AA285" s="4">
        <v>30</v>
      </c>
      <c r="AB285" s="4">
        <v>0</v>
      </c>
      <c r="AC285" s="4">
        <v>0</v>
      </c>
      <c r="AD285" s="4">
        <v>30</v>
      </c>
      <c r="AE285" s="4">
        <v>0</v>
      </c>
      <c r="AF285" s="4">
        <v>-15</v>
      </c>
      <c r="AG285" s="4">
        <v>0</v>
      </c>
      <c r="AH285" s="4">
        <v>0</v>
      </c>
      <c r="AI285" s="4">
        <v>-15</v>
      </c>
      <c r="AJ285" s="4">
        <v>0</v>
      </c>
      <c r="AK285" s="5">
        <v>15</v>
      </c>
      <c r="AL285" s="5">
        <v>0</v>
      </c>
      <c r="AM285" s="5">
        <v>0</v>
      </c>
      <c r="AN285" s="5">
        <v>15</v>
      </c>
      <c r="AO285" s="5">
        <v>0</v>
      </c>
      <c r="AP285" s="5">
        <v>30</v>
      </c>
      <c r="AQ285" s="5">
        <v>0</v>
      </c>
      <c r="AR285" s="5">
        <v>0</v>
      </c>
      <c r="AS285" s="5">
        <v>30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30</v>
      </c>
      <c r="BA285" s="5">
        <v>0</v>
      </c>
      <c r="BB285" s="5">
        <v>0</v>
      </c>
      <c r="BC285" s="5">
        <v>30</v>
      </c>
      <c r="BD285" s="5">
        <v>0</v>
      </c>
      <c r="BE285" s="5">
        <v>30</v>
      </c>
      <c r="BF285" s="5">
        <v>0</v>
      </c>
      <c r="BG285" s="5">
        <v>0</v>
      </c>
      <c r="BH285" s="5">
        <v>30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30</v>
      </c>
      <c r="BP285" s="4">
        <v>0</v>
      </c>
      <c r="BQ285" s="4">
        <v>0</v>
      </c>
      <c r="BR285" s="4">
        <v>30</v>
      </c>
      <c r="BS285" s="4">
        <v>0</v>
      </c>
      <c r="BT285" s="3"/>
    </row>
    <row r="286" spans="1:72" ht="47.25" x14ac:dyDescent="0.25">
      <c r="A286" s="3"/>
      <c r="B286" s="1"/>
      <c r="C286" s="1" t="s">
        <v>113</v>
      </c>
      <c r="D286" s="1"/>
      <c r="E286" s="1" t="s">
        <v>278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 t="s">
        <v>47</v>
      </c>
      <c r="U286" s="1"/>
      <c r="V286" s="2"/>
      <c r="W286" s="2"/>
      <c r="X286" s="2"/>
      <c r="Y286" s="2"/>
      <c r="Z286" s="3" t="s">
        <v>46</v>
      </c>
      <c r="AA286" s="4">
        <v>30</v>
      </c>
      <c r="AB286" s="4">
        <v>0</v>
      </c>
      <c r="AC286" s="4">
        <v>0</v>
      </c>
      <c r="AD286" s="4">
        <v>30</v>
      </c>
      <c r="AE286" s="4">
        <v>0</v>
      </c>
      <c r="AF286" s="4">
        <v>-15</v>
      </c>
      <c r="AG286" s="4">
        <v>0</v>
      </c>
      <c r="AH286" s="4">
        <v>0</v>
      </c>
      <c r="AI286" s="4">
        <v>-15</v>
      </c>
      <c r="AJ286" s="4">
        <v>0</v>
      </c>
      <c r="AK286" s="5">
        <v>15</v>
      </c>
      <c r="AL286" s="5">
        <v>0</v>
      </c>
      <c r="AM286" s="5">
        <v>0</v>
      </c>
      <c r="AN286" s="5">
        <v>15</v>
      </c>
      <c r="AO286" s="5">
        <v>0</v>
      </c>
      <c r="AP286" s="5">
        <v>30</v>
      </c>
      <c r="AQ286" s="5">
        <v>0</v>
      </c>
      <c r="AR286" s="5">
        <v>0</v>
      </c>
      <c r="AS286" s="5">
        <v>30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30</v>
      </c>
      <c r="BA286" s="5">
        <v>0</v>
      </c>
      <c r="BB286" s="5">
        <v>0</v>
      </c>
      <c r="BC286" s="5">
        <v>30</v>
      </c>
      <c r="BD286" s="5">
        <v>0</v>
      </c>
      <c r="BE286" s="5">
        <v>30</v>
      </c>
      <c r="BF286" s="5">
        <v>0</v>
      </c>
      <c r="BG286" s="5">
        <v>0</v>
      </c>
      <c r="BH286" s="5">
        <v>30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30</v>
      </c>
      <c r="BP286" s="4">
        <v>0</v>
      </c>
      <c r="BQ286" s="4">
        <v>0</v>
      </c>
      <c r="BR286" s="4">
        <v>30</v>
      </c>
      <c r="BS286" s="4">
        <v>0</v>
      </c>
      <c r="BT286" s="3"/>
    </row>
    <row r="287" spans="1:72" ht="47.25" x14ac:dyDescent="0.25">
      <c r="A287" s="3"/>
      <c r="B287" s="1"/>
      <c r="C287" s="1" t="s">
        <v>113</v>
      </c>
      <c r="D287" s="1"/>
      <c r="E287" s="1" t="s">
        <v>280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2"/>
      <c r="X287" s="2"/>
      <c r="Y287" s="2"/>
      <c r="Z287" s="3" t="s">
        <v>279</v>
      </c>
      <c r="AA287" s="4">
        <v>90</v>
      </c>
      <c r="AB287" s="4">
        <v>0</v>
      </c>
      <c r="AC287" s="4">
        <v>0</v>
      </c>
      <c r="AD287" s="4">
        <v>90</v>
      </c>
      <c r="AE287" s="4">
        <v>0</v>
      </c>
      <c r="AF287" s="4">
        <v>-90</v>
      </c>
      <c r="AG287" s="4">
        <v>0</v>
      </c>
      <c r="AH287" s="4">
        <v>0</v>
      </c>
      <c r="AI287" s="4">
        <v>-90</v>
      </c>
      <c r="AJ287" s="4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100</v>
      </c>
      <c r="AQ287" s="5">
        <v>0</v>
      </c>
      <c r="AR287" s="5">
        <v>0</v>
      </c>
      <c r="AS287" s="5">
        <v>100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100</v>
      </c>
      <c r="BA287" s="5">
        <v>0</v>
      </c>
      <c r="BB287" s="5">
        <v>0</v>
      </c>
      <c r="BC287" s="5">
        <v>100</v>
      </c>
      <c r="BD287" s="5">
        <v>0</v>
      </c>
      <c r="BE287" s="5">
        <v>100</v>
      </c>
      <c r="BF287" s="5">
        <v>0</v>
      </c>
      <c r="BG287" s="5">
        <v>0</v>
      </c>
      <c r="BH287" s="5">
        <v>100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100</v>
      </c>
      <c r="BP287" s="4">
        <v>0</v>
      </c>
      <c r="BQ287" s="4">
        <v>0</v>
      </c>
      <c r="BR287" s="4">
        <v>100</v>
      </c>
      <c r="BS287" s="4">
        <v>0</v>
      </c>
      <c r="BT287" s="3"/>
    </row>
    <row r="288" spans="1:72" ht="47.25" x14ac:dyDescent="0.25">
      <c r="A288" s="3"/>
      <c r="B288" s="1"/>
      <c r="C288" s="1" t="s">
        <v>113</v>
      </c>
      <c r="D288" s="1"/>
      <c r="E288" s="1" t="s">
        <v>280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 t="s">
        <v>47</v>
      </c>
      <c r="U288" s="1"/>
      <c r="V288" s="2"/>
      <c r="W288" s="2"/>
      <c r="X288" s="2"/>
      <c r="Y288" s="2"/>
      <c r="Z288" s="3" t="s">
        <v>46</v>
      </c>
      <c r="AA288" s="4">
        <v>90</v>
      </c>
      <c r="AB288" s="4">
        <v>0</v>
      </c>
      <c r="AC288" s="4">
        <v>0</v>
      </c>
      <c r="AD288" s="4">
        <v>90</v>
      </c>
      <c r="AE288" s="4">
        <v>0</v>
      </c>
      <c r="AF288" s="4">
        <v>-90</v>
      </c>
      <c r="AG288" s="4">
        <v>0</v>
      </c>
      <c r="AH288" s="4">
        <v>0</v>
      </c>
      <c r="AI288" s="4">
        <v>-90</v>
      </c>
      <c r="AJ288" s="4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100</v>
      </c>
      <c r="AQ288" s="5">
        <v>0</v>
      </c>
      <c r="AR288" s="5">
        <v>0</v>
      </c>
      <c r="AS288" s="5">
        <v>100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100</v>
      </c>
      <c r="BA288" s="5">
        <v>0</v>
      </c>
      <c r="BB288" s="5">
        <v>0</v>
      </c>
      <c r="BC288" s="5">
        <v>100</v>
      </c>
      <c r="BD288" s="5">
        <v>0</v>
      </c>
      <c r="BE288" s="5">
        <v>100</v>
      </c>
      <c r="BF288" s="5">
        <v>0</v>
      </c>
      <c r="BG288" s="5">
        <v>0</v>
      </c>
      <c r="BH288" s="5">
        <v>100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100</v>
      </c>
      <c r="BP288" s="4">
        <v>0</v>
      </c>
      <c r="BQ288" s="4">
        <v>0</v>
      </c>
      <c r="BR288" s="4">
        <v>100</v>
      </c>
      <c r="BS288" s="4">
        <v>0</v>
      </c>
      <c r="BT288" s="3"/>
    </row>
    <row r="289" spans="1:72" ht="78.75" x14ac:dyDescent="0.25">
      <c r="A289" s="3"/>
      <c r="B289" s="1"/>
      <c r="C289" s="1" t="s">
        <v>113</v>
      </c>
      <c r="D289" s="1"/>
      <c r="E289" s="1" t="s">
        <v>282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2"/>
      <c r="X289" s="2"/>
      <c r="Y289" s="2"/>
      <c r="Z289" s="3" t="s">
        <v>281</v>
      </c>
      <c r="AA289" s="4">
        <v>100</v>
      </c>
      <c r="AB289" s="4">
        <v>0</v>
      </c>
      <c r="AC289" s="4">
        <v>0</v>
      </c>
      <c r="AD289" s="4">
        <v>100</v>
      </c>
      <c r="AE289" s="4">
        <v>0</v>
      </c>
      <c r="AF289" s="4">
        <v>-40</v>
      </c>
      <c r="AG289" s="4">
        <v>0</v>
      </c>
      <c r="AH289" s="4">
        <v>0</v>
      </c>
      <c r="AI289" s="4">
        <v>-40</v>
      </c>
      <c r="AJ289" s="4">
        <v>0</v>
      </c>
      <c r="AK289" s="5">
        <v>60</v>
      </c>
      <c r="AL289" s="5">
        <v>0</v>
      </c>
      <c r="AM289" s="5">
        <v>0</v>
      </c>
      <c r="AN289" s="5">
        <v>60</v>
      </c>
      <c r="AO289" s="5">
        <v>0</v>
      </c>
      <c r="AP289" s="5">
        <v>80</v>
      </c>
      <c r="AQ289" s="5">
        <v>0</v>
      </c>
      <c r="AR289" s="5">
        <v>0</v>
      </c>
      <c r="AS289" s="5">
        <v>80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80</v>
      </c>
      <c r="BA289" s="5">
        <v>0</v>
      </c>
      <c r="BB289" s="5">
        <v>0</v>
      </c>
      <c r="BC289" s="5">
        <v>80</v>
      </c>
      <c r="BD289" s="5">
        <v>0</v>
      </c>
      <c r="BE289" s="5">
        <v>80</v>
      </c>
      <c r="BF289" s="5">
        <v>0</v>
      </c>
      <c r="BG289" s="5">
        <v>0</v>
      </c>
      <c r="BH289" s="5">
        <v>80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80</v>
      </c>
      <c r="BP289" s="4">
        <v>0</v>
      </c>
      <c r="BQ289" s="4">
        <v>0</v>
      </c>
      <c r="BR289" s="4">
        <v>80</v>
      </c>
      <c r="BS289" s="4">
        <v>0</v>
      </c>
      <c r="BT289" s="3"/>
    </row>
    <row r="290" spans="1:72" ht="47.25" x14ac:dyDescent="0.25">
      <c r="A290" s="3"/>
      <c r="B290" s="1"/>
      <c r="C290" s="1" t="s">
        <v>113</v>
      </c>
      <c r="D290" s="1"/>
      <c r="E290" s="1" t="s">
        <v>282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 t="s">
        <v>47</v>
      </c>
      <c r="U290" s="1"/>
      <c r="V290" s="2"/>
      <c r="W290" s="2"/>
      <c r="X290" s="2"/>
      <c r="Y290" s="2"/>
      <c r="Z290" s="3" t="s">
        <v>46</v>
      </c>
      <c r="AA290" s="4">
        <v>100</v>
      </c>
      <c r="AB290" s="4">
        <v>0</v>
      </c>
      <c r="AC290" s="4">
        <v>0</v>
      </c>
      <c r="AD290" s="4">
        <v>100</v>
      </c>
      <c r="AE290" s="4">
        <v>0</v>
      </c>
      <c r="AF290" s="4">
        <v>-40</v>
      </c>
      <c r="AG290" s="4">
        <v>0</v>
      </c>
      <c r="AH290" s="4">
        <v>0</v>
      </c>
      <c r="AI290" s="4">
        <v>-40</v>
      </c>
      <c r="AJ290" s="4">
        <v>0</v>
      </c>
      <c r="AK290" s="5">
        <v>60</v>
      </c>
      <c r="AL290" s="5">
        <v>0</v>
      </c>
      <c r="AM290" s="5">
        <v>0</v>
      </c>
      <c r="AN290" s="5">
        <v>60</v>
      </c>
      <c r="AO290" s="5">
        <v>0</v>
      </c>
      <c r="AP290" s="5">
        <v>80</v>
      </c>
      <c r="AQ290" s="5">
        <v>0</v>
      </c>
      <c r="AR290" s="5">
        <v>0</v>
      </c>
      <c r="AS290" s="5">
        <v>80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80</v>
      </c>
      <c r="BA290" s="5">
        <v>0</v>
      </c>
      <c r="BB290" s="5">
        <v>0</v>
      </c>
      <c r="BC290" s="5">
        <v>80</v>
      </c>
      <c r="BD290" s="5">
        <v>0</v>
      </c>
      <c r="BE290" s="5">
        <v>80</v>
      </c>
      <c r="BF290" s="5">
        <v>0</v>
      </c>
      <c r="BG290" s="5">
        <v>0</v>
      </c>
      <c r="BH290" s="5">
        <v>80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80</v>
      </c>
      <c r="BP290" s="4">
        <v>0</v>
      </c>
      <c r="BQ290" s="4">
        <v>0</v>
      </c>
      <c r="BR290" s="4">
        <v>80</v>
      </c>
      <c r="BS290" s="4">
        <v>0</v>
      </c>
      <c r="BT290" s="3"/>
    </row>
    <row r="291" spans="1:72" ht="78.75" x14ac:dyDescent="0.25">
      <c r="A291" s="14"/>
      <c r="B291" s="15" t="s">
        <v>283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6"/>
      <c r="W291" s="16"/>
      <c r="X291" s="16"/>
      <c r="Y291" s="16"/>
      <c r="Z291" s="14" t="s">
        <v>284</v>
      </c>
      <c r="AA291" s="17">
        <v>65565.354999999996</v>
      </c>
      <c r="AB291" s="17">
        <v>0</v>
      </c>
      <c r="AC291" s="17">
        <v>1744.85</v>
      </c>
      <c r="AD291" s="17">
        <v>63820.504999999997</v>
      </c>
      <c r="AE291" s="17">
        <v>0</v>
      </c>
      <c r="AF291" s="17">
        <v>2480</v>
      </c>
      <c r="AG291" s="17">
        <v>0</v>
      </c>
      <c r="AH291" s="17">
        <v>0</v>
      </c>
      <c r="AI291" s="17">
        <v>2480</v>
      </c>
      <c r="AJ291" s="17">
        <v>0</v>
      </c>
      <c r="AK291" s="18">
        <v>68045.354999999996</v>
      </c>
      <c r="AL291" s="18">
        <v>0</v>
      </c>
      <c r="AM291" s="18">
        <v>1744.85</v>
      </c>
      <c r="AN291" s="18">
        <v>66300.505000000005</v>
      </c>
      <c r="AO291" s="18">
        <v>0</v>
      </c>
      <c r="AP291" s="18">
        <v>47453.067000000003</v>
      </c>
      <c r="AQ291" s="18">
        <v>0</v>
      </c>
      <c r="AR291" s="18">
        <v>402</v>
      </c>
      <c r="AS291" s="18">
        <v>47051.067000000003</v>
      </c>
      <c r="AT291" s="18">
        <v>0</v>
      </c>
      <c r="AU291" s="18">
        <v>0</v>
      </c>
      <c r="AV291" s="18">
        <v>0</v>
      </c>
      <c r="AW291" s="18">
        <v>0</v>
      </c>
      <c r="AX291" s="18">
        <v>0</v>
      </c>
      <c r="AY291" s="18">
        <v>0</v>
      </c>
      <c r="AZ291" s="18">
        <v>47453.067000000003</v>
      </c>
      <c r="BA291" s="18">
        <v>0</v>
      </c>
      <c r="BB291" s="18">
        <v>402</v>
      </c>
      <c r="BC291" s="18">
        <v>47051.067000000003</v>
      </c>
      <c r="BD291" s="18">
        <v>0</v>
      </c>
      <c r="BE291" s="18">
        <v>63866.877</v>
      </c>
      <c r="BF291" s="18">
        <v>0</v>
      </c>
      <c r="BG291" s="18">
        <v>402</v>
      </c>
      <c r="BH291" s="18">
        <v>63464.877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0</v>
      </c>
      <c r="BO291" s="18">
        <v>63866.877</v>
      </c>
      <c r="BP291" s="17">
        <v>0</v>
      </c>
      <c r="BQ291" s="17">
        <v>402</v>
      </c>
      <c r="BR291" s="17">
        <v>63464.877</v>
      </c>
      <c r="BS291" s="17">
        <v>0</v>
      </c>
      <c r="BT291" s="14"/>
    </row>
    <row r="292" spans="1:72" ht="31.5" x14ac:dyDescent="0.25">
      <c r="A292" s="3"/>
      <c r="B292" s="1"/>
      <c r="C292" s="1" t="s">
        <v>81</v>
      </c>
      <c r="D292" s="1"/>
      <c r="E292" s="1" t="s">
        <v>286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2"/>
      <c r="X292" s="2"/>
      <c r="Y292" s="2"/>
      <c r="Z292" s="3" t="s">
        <v>285</v>
      </c>
      <c r="AA292" s="4">
        <v>100</v>
      </c>
      <c r="AB292" s="4">
        <v>0</v>
      </c>
      <c r="AC292" s="4">
        <v>0</v>
      </c>
      <c r="AD292" s="4">
        <v>100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5">
        <v>100</v>
      </c>
      <c r="AL292" s="5">
        <v>0</v>
      </c>
      <c r="AM292" s="5">
        <v>0</v>
      </c>
      <c r="AN292" s="5">
        <v>100</v>
      </c>
      <c r="AO292" s="5">
        <v>0</v>
      </c>
      <c r="AP292" s="5">
        <v>100</v>
      </c>
      <c r="AQ292" s="5">
        <v>0</v>
      </c>
      <c r="AR292" s="5">
        <v>0</v>
      </c>
      <c r="AS292" s="5">
        <v>100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100</v>
      </c>
      <c r="BA292" s="5">
        <v>0</v>
      </c>
      <c r="BB292" s="5">
        <v>0</v>
      </c>
      <c r="BC292" s="5">
        <v>100</v>
      </c>
      <c r="BD292" s="5">
        <v>0</v>
      </c>
      <c r="BE292" s="5">
        <v>100</v>
      </c>
      <c r="BF292" s="5">
        <v>0</v>
      </c>
      <c r="BG292" s="5">
        <v>0</v>
      </c>
      <c r="BH292" s="5">
        <v>100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100</v>
      </c>
      <c r="BP292" s="4">
        <v>0</v>
      </c>
      <c r="BQ292" s="4">
        <v>0</v>
      </c>
      <c r="BR292" s="4">
        <v>100</v>
      </c>
      <c r="BS292" s="4">
        <v>0</v>
      </c>
      <c r="BT292" s="3"/>
    </row>
    <row r="293" spans="1:72" ht="47.25" x14ac:dyDescent="0.25">
      <c r="A293" s="3"/>
      <c r="B293" s="1"/>
      <c r="C293" s="1" t="s">
        <v>81</v>
      </c>
      <c r="D293" s="1"/>
      <c r="E293" s="1" t="s">
        <v>286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 t="s">
        <v>161</v>
      </c>
      <c r="U293" s="1"/>
      <c r="V293" s="2"/>
      <c r="W293" s="2"/>
      <c r="X293" s="2"/>
      <c r="Y293" s="2"/>
      <c r="Z293" s="3" t="s">
        <v>160</v>
      </c>
      <c r="AA293" s="4">
        <v>100</v>
      </c>
      <c r="AB293" s="4">
        <v>0</v>
      </c>
      <c r="AC293" s="4">
        <v>0</v>
      </c>
      <c r="AD293" s="4">
        <v>100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5">
        <v>100</v>
      </c>
      <c r="AL293" s="5">
        <v>0</v>
      </c>
      <c r="AM293" s="5">
        <v>0</v>
      </c>
      <c r="AN293" s="5">
        <v>100</v>
      </c>
      <c r="AO293" s="5">
        <v>0</v>
      </c>
      <c r="AP293" s="5">
        <v>100</v>
      </c>
      <c r="AQ293" s="5">
        <v>0</v>
      </c>
      <c r="AR293" s="5">
        <v>0</v>
      </c>
      <c r="AS293" s="5">
        <v>100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100</v>
      </c>
      <c r="BA293" s="5">
        <v>0</v>
      </c>
      <c r="BB293" s="5">
        <v>0</v>
      </c>
      <c r="BC293" s="5">
        <v>100</v>
      </c>
      <c r="BD293" s="5">
        <v>0</v>
      </c>
      <c r="BE293" s="5">
        <v>100</v>
      </c>
      <c r="BF293" s="5">
        <v>0</v>
      </c>
      <c r="BG293" s="5">
        <v>0</v>
      </c>
      <c r="BH293" s="5">
        <v>100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100</v>
      </c>
      <c r="BP293" s="4">
        <v>0</v>
      </c>
      <c r="BQ293" s="4">
        <v>0</v>
      </c>
      <c r="BR293" s="4">
        <v>100</v>
      </c>
      <c r="BS293" s="4">
        <v>0</v>
      </c>
      <c r="BT293" s="3"/>
    </row>
    <row r="294" spans="1:72" ht="31.5" x14ac:dyDescent="0.25">
      <c r="A294" s="3"/>
      <c r="B294" s="1"/>
      <c r="C294" s="1" t="s">
        <v>135</v>
      </c>
      <c r="D294" s="1"/>
      <c r="E294" s="1" t="s">
        <v>287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2"/>
      <c r="X294" s="2"/>
      <c r="Y294" s="2"/>
      <c r="Z294" s="3" t="s">
        <v>343</v>
      </c>
      <c r="AA294" s="4">
        <v>1611.42</v>
      </c>
      <c r="AB294" s="4">
        <v>0</v>
      </c>
      <c r="AC294" s="4">
        <v>1342.85</v>
      </c>
      <c r="AD294" s="4">
        <v>268.57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5">
        <v>1611.42</v>
      </c>
      <c r="AL294" s="5">
        <v>0</v>
      </c>
      <c r="AM294" s="5">
        <v>1342.85</v>
      </c>
      <c r="AN294" s="5">
        <v>268.57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4">
        <v>0</v>
      </c>
      <c r="BQ294" s="4">
        <v>0</v>
      </c>
      <c r="BR294" s="4">
        <v>0</v>
      </c>
      <c r="BS294" s="4">
        <v>0</v>
      </c>
      <c r="BT294" s="3"/>
    </row>
    <row r="295" spans="1:72" ht="47.25" x14ac:dyDescent="0.25">
      <c r="A295" s="3"/>
      <c r="B295" s="1"/>
      <c r="C295" s="1" t="s">
        <v>135</v>
      </c>
      <c r="D295" s="1"/>
      <c r="E295" s="1" t="s">
        <v>287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 t="s">
        <v>161</v>
      </c>
      <c r="U295" s="1"/>
      <c r="V295" s="2"/>
      <c r="W295" s="2"/>
      <c r="X295" s="2"/>
      <c r="Y295" s="2"/>
      <c r="Z295" s="3" t="s">
        <v>160</v>
      </c>
      <c r="AA295" s="4">
        <v>1611.42</v>
      </c>
      <c r="AB295" s="4">
        <v>0</v>
      </c>
      <c r="AC295" s="4">
        <v>1342.85</v>
      </c>
      <c r="AD295" s="4">
        <v>268.57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5">
        <v>1611.42</v>
      </c>
      <c r="AL295" s="5">
        <v>0</v>
      </c>
      <c r="AM295" s="5">
        <v>1342.85</v>
      </c>
      <c r="AN295" s="5">
        <v>268.57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4">
        <v>0</v>
      </c>
      <c r="BQ295" s="4">
        <v>0</v>
      </c>
      <c r="BR295" s="4">
        <v>0</v>
      </c>
      <c r="BS295" s="4">
        <v>0</v>
      </c>
      <c r="BT295" s="3"/>
    </row>
    <row r="296" spans="1:72" ht="31.5" x14ac:dyDescent="0.25">
      <c r="A296" s="3"/>
      <c r="B296" s="1"/>
      <c r="C296" s="1" t="s">
        <v>288</v>
      </c>
      <c r="D296" s="1"/>
      <c r="E296" s="1" t="s">
        <v>290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2"/>
      <c r="W296" s="2"/>
      <c r="X296" s="2"/>
      <c r="Y296" s="2"/>
      <c r="Z296" s="3" t="s">
        <v>289</v>
      </c>
      <c r="AA296" s="4">
        <v>10295.227000000001</v>
      </c>
      <c r="AB296" s="4">
        <v>0</v>
      </c>
      <c r="AC296" s="4">
        <v>0</v>
      </c>
      <c r="AD296" s="4">
        <v>10295.227000000001</v>
      </c>
      <c r="AE296" s="4">
        <v>0</v>
      </c>
      <c r="AF296" s="4">
        <v>106.262</v>
      </c>
      <c r="AG296" s="4">
        <v>0</v>
      </c>
      <c r="AH296" s="4">
        <v>0</v>
      </c>
      <c r="AI296" s="4">
        <v>106.262</v>
      </c>
      <c r="AJ296" s="4">
        <v>0</v>
      </c>
      <c r="AK296" s="5">
        <v>10401.489</v>
      </c>
      <c r="AL296" s="5">
        <v>0</v>
      </c>
      <c r="AM296" s="5">
        <v>0</v>
      </c>
      <c r="AN296" s="5">
        <v>10401.489</v>
      </c>
      <c r="AO296" s="5">
        <v>0</v>
      </c>
      <c r="AP296" s="5">
        <v>9545.9869999999992</v>
      </c>
      <c r="AQ296" s="5">
        <v>0</v>
      </c>
      <c r="AR296" s="5">
        <v>0</v>
      </c>
      <c r="AS296" s="5">
        <v>9545.9869999999992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9545.9869999999992</v>
      </c>
      <c r="BA296" s="5">
        <v>0</v>
      </c>
      <c r="BB296" s="5">
        <v>0</v>
      </c>
      <c r="BC296" s="5">
        <v>9545.9869999999992</v>
      </c>
      <c r="BD296" s="5">
        <v>0</v>
      </c>
      <c r="BE296" s="5">
        <v>10616.159</v>
      </c>
      <c r="BF296" s="5">
        <v>0</v>
      </c>
      <c r="BG296" s="5">
        <v>0</v>
      </c>
      <c r="BH296" s="5">
        <v>10616.159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10616.159</v>
      </c>
      <c r="BP296" s="4">
        <v>0</v>
      </c>
      <c r="BQ296" s="4">
        <v>0</v>
      </c>
      <c r="BR296" s="4">
        <v>10616.159</v>
      </c>
      <c r="BS296" s="4">
        <v>0</v>
      </c>
      <c r="BT296" s="3"/>
    </row>
    <row r="297" spans="1:72" ht="47.25" x14ac:dyDescent="0.25">
      <c r="A297" s="3"/>
      <c r="B297" s="1"/>
      <c r="C297" s="1" t="s">
        <v>288</v>
      </c>
      <c r="D297" s="1"/>
      <c r="E297" s="1" t="s">
        <v>290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 t="s">
        <v>161</v>
      </c>
      <c r="U297" s="1"/>
      <c r="V297" s="2"/>
      <c r="W297" s="2"/>
      <c r="X297" s="2"/>
      <c r="Y297" s="2"/>
      <c r="Z297" s="3" t="s">
        <v>160</v>
      </c>
      <c r="AA297" s="4">
        <v>10295.227000000001</v>
      </c>
      <c r="AB297" s="4">
        <v>0</v>
      </c>
      <c r="AC297" s="4">
        <v>0</v>
      </c>
      <c r="AD297" s="4">
        <v>10295.227000000001</v>
      </c>
      <c r="AE297" s="4">
        <v>0</v>
      </c>
      <c r="AF297" s="4">
        <v>106.262</v>
      </c>
      <c r="AG297" s="4">
        <v>0</v>
      </c>
      <c r="AH297" s="4">
        <v>0</v>
      </c>
      <c r="AI297" s="4">
        <v>106.262</v>
      </c>
      <c r="AJ297" s="4">
        <v>0</v>
      </c>
      <c r="AK297" s="5">
        <v>10401.489</v>
      </c>
      <c r="AL297" s="5">
        <v>0</v>
      </c>
      <c r="AM297" s="5">
        <v>0</v>
      </c>
      <c r="AN297" s="5">
        <v>10401.489</v>
      </c>
      <c r="AO297" s="5">
        <v>0</v>
      </c>
      <c r="AP297" s="5">
        <v>9545.9869999999992</v>
      </c>
      <c r="AQ297" s="5">
        <v>0</v>
      </c>
      <c r="AR297" s="5">
        <v>0</v>
      </c>
      <c r="AS297" s="5">
        <v>9545.9869999999992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9545.9869999999992</v>
      </c>
      <c r="BA297" s="5">
        <v>0</v>
      </c>
      <c r="BB297" s="5">
        <v>0</v>
      </c>
      <c r="BC297" s="5">
        <v>9545.9869999999992</v>
      </c>
      <c r="BD297" s="5">
        <v>0</v>
      </c>
      <c r="BE297" s="5">
        <v>10616.159</v>
      </c>
      <c r="BF297" s="5">
        <v>0</v>
      </c>
      <c r="BG297" s="5">
        <v>0</v>
      </c>
      <c r="BH297" s="5">
        <v>10616.159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10616.159</v>
      </c>
      <c r="BP297" s="4">
        <v>0</v>
      </c>
      <c r="BQ297" s="4">
        <v>0</v>
      </c>
      <c r="BR297" s="4">
        <v>10616.159</v>
      </c>
      <c r="BS297" s="4">
        <v>0</v>
      </c>
      <c r="BT297" s="3"/>
    </row>
    <row r="298" spans="1:72" ht="47.25" x14ac:dyDescent="0.25">
      <c r="A298" s="3"/>
      <c r="B298" s="1"/>
      <c r="C298" s="1" t="s">
        <v>291</v>
      </c>
      <c r="D298" s="1"/>
      <c r="E298" s="1" t="s">
        <v>293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2"/>
      <c r="W298" s="2"/>
      <c r="X298" s="2"/>
      <c r="Y298" s="2"/>
      <c r="Z298" s="3" t="s">
        <v>292</v>
      </c>
      <c r="AA298" s="4">
        <v>230</v>
      </c>
      <c r="AB298" s="4">
        <v>0</v>
      </c>
      <c r="AC298" s="4">
        <v>0</v>
      </c>
      <c r="AD298" s="4">
        <v>230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5">
        <v>230</v>
      </c>
      <c r="AL298" s="5">
        <v>0</v>
      </c>
      <c r="AM298" s="5">
        <v>0</v>
      </c>
      <c r="AN298" s="5">
        <v>230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230</v>
      </c>
      <c r="BF298" s="5">
        <v>0</v>
      </c>
      <c r="BG298" s="5">
        <v>0</v>
      </c>
      <c r="BH298" s="5">
        <v>230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230</v>
      </c>
      <c r="BP298" s="4">
        <v>0</v>
      </c>
      <c r="BQ298" s="4">
        <v>0</v>
      </c>
      <c r="BR298" s="4">
        <v>230</v>
      </c>
      <c r="BS298" s="4">
        <v>0</v>
      </c>
      <c r="BT298" s="3"/>
    </row>
    <row r="299" spans="1:72" ht="47.25" x14ac:dyDescent="0.25">
      <c r="A299" s="3"/>
      <c r="B299" s="1"/>
      <c r="C299" s="1" t="s">
        <v>291</v>
      </c>
      <c r="D299" s="1"/>
      <c r="E299" s="1" t="s">
        <v>293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 t="s">
        <v>161</v>
      </c>
      <c r="U299" s="1"/>
      <c r="V299" s="2"/>
      <c r="W299" s="2"/>
      <c r="X299" s="2"/>
      <c r="Y299" s="2"/>
      <c r="Z299" s="3" t="s">
        <v>160</v>
      </c>
      <c r="AA299" s="4">
        <v>230</v>
      </c>
      <c r="AB299" s="4">
        <v>0</v>
      </c>
      <c r="AC299" s="4">
        <v>0</v>
      </c>
      <c r="AD299" s="4">
        <v>230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5">
        <v>230</v>
      </c>
      <c r="AL299" s="5">
        <v>0</v>
      </c>
      <c r="AM299" s="5">
        <v>0</v>
      </c>
      <c r="AN299" s="5">
        <v>230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230</v>
      </c>
      <c r="BF299" s="5">
        <v>0</v>
      </c>
      <c r="BG299" s="5">
        <v>0</v>
      </c>
      <c r="BH299" s="5">
        <v>230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230</v>
      </c>
      <c r="BP299" s="4">
        <v>0</v>
      </c>
      <c r="BQ299" s="4">
        <v>0</v>
      </c>
      <c r="BR299" s="4">
        <v>230</v>
      </c>
      <c r="BS299" s="4">
        <v>0</v>
      </c>
      <c r="BT299" s="3"/>
    </row>
    <row r="300" spans="1:72" ht="47.25" x14ac:dyDescent="0.25">
      <c r="A300" s="3"/>
      <c r="B300" s="1"/>
      <c r="C300" s="1" t="s">
        <v>138</v>
      </c>
      <c r="D300" s="1"/>
      <c r="E300" s="1" t="s">
        <v>295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2"/>
      <c r="W300" s="2"/>
      <c r="X300" s="2"/>
      <c r="Y300" s="2"/>
      <c r="Z300" s="3" t="s">
        <v>294</v>
      </c>
      <c r="AA300" s="4">
        <v>2036.0129999999999</v>
      </c>
      <c r="AB300" s="4">
        <v>0</v>
      </c>
      <c r="AC300" s="4">
        <v>0</v>
      </c>
      <c r="AD300" s="4">
        <v>2036.0129999999999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5">
        <v>2036.0129999999999</v>
      </c>
      <c r="AL300" s="5">
        <v>0</v>
      </c>
      <c r="AM300" s="5">
        <v>0</v>
      </c>
      <c r="AN300" s="5">
        <v>2036.0129999999999</v>
      </c>
      <c r="AO300" s="5">
        <v>0</v>
      </c>
      <c r="AP300" s="5">
        <v>1878.0129999999999</v>
      </c>
      <c r="AQ300" s="5">
        <v>0</v>
      </c>
      <c r="AR300" s="5">
        <v>0</v>
      </c>
      <c r="AS300" s="5">
        <v>1878.0129999999999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1878.0129999999999</v>
      </c>
      <c r="BA300" s="5">
        <v>0</v>
      </c>
      <c r="BB300" s="5">
        <v>0</v>
      </c>
      <c r="BC300" s="5">
        <v>1878.0129999999999</v>
      </c>
      <c r="BD300" s="5">
        <v>0</v>
      </c>
      <c r="BE300" s="5">
        <v>2053.701</v>
      </c>
      <c r="BF300" s="5">
        <v>0</v>
      </c>
      <c r="BG300" s="5">
        <v>0</v>
      </c>
      <c r="BH300" s="5">
        <v>2053.701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2053.701</v>
      </c>
      <c r="BP300" s="4">
        <v>0</v>
      </c>
      <c r="BQ300" s="4">
        <v>0</v>
      </c>
      <c r="BR300" s="4">
        <v>2053.701</v>
      </c>
      <c r="BS300" s="4">
        <v>0</v>
      </c>
      <c r="BT300" s="3"/>
    </row>
    <row r="301" spans="1:72" ht="47.25" x14ac:dyDescent="0.25">
      <c r="A301" s="3"/>
      <c r="B301" s="1"/>
      <c r="C301" s="1" t="s">
        <v>138</v>
      </c>
      <c r="D301" s="1"/>
      <c r="E301" s="1" t="s">
        <v>295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 t="s">
        <v>161</v>
      </c>
      <c r="U301" s="1"/>
      <c r="V301" s="2"/>
      <c r="W301" s="2"/>
      <c r="X301" s="2"/>
      <c r="Y301" s="2"/>
      <c r="Z301" s="3" t="s">
        <v>160</v>
      </c>
      <c r="AA301" s="4">
        <v>2036.0129999999999</v>
      </c>
      <c r="AB301" s="4">
        <v>0</v>
      </c>
      <c r="AC301" s="4">
        <v>0</v>
      </c>
      <c r="AD301" s="4">
        <v>2036.0129999999999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5">
        <v>2036.0129999999999</v>
      </c>
      <c r="AL301" s="5">
        <v>0</v>
      </c>
      <c r="AM301" s="5">
        <v>0</v>
      </c>
      <c r="AN301" s="5">
        <v>2036.0129999999999</v>
      </c>
      <c r="AO301" s="5">
        <v>0</v>
      </c>
      <c r="AP301" s="5">
        <v>1878.0129999999999</v>
      </c>
      <c r="AQ301" s="5">
        <v>0</v>
      </c>
      <c r="AR301" s="5">
        <v>0</v>
      </c>
      <c r="AS301" s="5">
        <v>1878.0129999999999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1878.0129999999999</v>
      </c>
      <c r="BA301" s="5">
        <v>0</v>
      </c>
      <c r="BB301" s="5">
        <v>0</v>
      </c>
      <c r="BC301" s="5">
        <v>1878.0129999999999</v>
      </c>
      <c r="BD301" s="5">
        <v>0</v>
      </c>
      <c r="BE301" s="5">
        <v>2053.701</v>
      </c>
      <c r="BF301" s="5">
        <v>0</v>
      </c>
      <c r="BG301" s="5">
        <v>0</v>
      </c>
      <c r="BH301" s="5">
        <v>2053.701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2053.701</v>
      </c>
      <c r="BP301" s="4">
        <v>0</v>
      </c>
      <c r="BQ301" s="4">
        <v>0</v>
      </c>
      <c r="BR301" s="4">
        <v>2053.701</v>
      </c>
      <c r="BS301" s="4">
        <v>0</v>
      </c>
      <c r="BT301" s="3"/>
    </row>
    <row r="302" spans="1:72" ht="47.25" x14ac:dyDescent="0.25">
      <c r="A302" s="3"/>
      <c r="B302" s="1"/>
      <c r="C302" s="1" t="s">
        <v>138</v>
      </c>
      <c r="D302" s="1"/>
      <c r="E302" s="1" t="s">
        <v>297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2"/>
      <c r="X302" s="2"/>
      <c r="Y302" s="2"/>
      <c r="Z302" s="3" t="s">
        <v>296</v>
      </c>
      <c r="AA302" s="4">
        <v>9374.5560000000005</v>
      </c>
      <c r="AB302" s="4">
        <v>0</v>
      </c>
      <c r="AC302" s="4">
        <v>0</v>
      </c>
      <c r="AD302" s="4">
        <v>9374.5560000000005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5">
        <v>9374.5560000000005</v>
      </c>
      <c r="AL302" s="5">
        <v>0</v>
      </c>
      <c r="AM302" s="5">
        <v>0</v>
      </c>
      <c r="AN302" s="5">
        <v>9374.5560000000005</v>
      </c>
      <c r="AO302" s="5">
        <v>0</v>
      </c>
      <c r="AP302" s="5">
        <v>8775.56</v>
      </c>
      <c r="AQ302" s="5">
        <v>0</v>
      </c>
      <c r="AR302" s="5">
        <v>0</v>
      </c>
      <c r="AS302" s="5">
        <v>8775.56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8775.56</v>
      </c>
      <c r="BA302" s="5">
        <v>0</v>
      </c>
      <c r="BB302" s="5">
        <v>0</v>
      </c>
      <c r="BC302" s="5">
        <v>8775.56</v>
      </c>
      <c r="BD302" s="5">
        <v>0</v>
      </c>
      <c r="BE302" s="5">
        <v>9524.4359999999997</v>
      </c>
      <c r="BF302" s="5">
        <v>0</v>
      </c>
      <c r="BG302" s="5">
        <v>0</v>
      </c>
      <c r="BH302" s="5">
        <v>9524.4359999999997</v>
      </c>
      <c r="BI302" s="5"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9524.4359999999997</v>
      </c>
      <c r="BP302" s="4">
        <v>0</v>
      </c>
      <c r="BQ302" s="4">
        <v>0</v>
      </c>
      <c r="BR302" s="4">
        <v>9524.4359999999997</v>
      </c>
      <c r="BS302" s="4">
        <v>0</v>
      </c>
      <c r="BT302" s="3"/>
    </row>
    <row r="303" spans="1:72" ht="47.25" x14ac:dyDescent="0.25">
      <c r="A303" s="3"/>
      <c r="B303" s="1"/>
      <c r="C303" s="1" t="s">
        <v>138</v>
      </c>
      <c r="D303" s="1"/>
      <c r="E303" s="1" t="s">
        <v>297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 t="s">
        <v>161</v>
      </c>
      <c r="U303" s="1"/>
      <c r="V303" s="2"/>
      <c r="W303" s="2"/>
      <c r="X303" s="2"/>
      <c r="Y303" s="2"/>
      <c r="Z303" s="3" t="s">
        <v>160</v>
      </c>
      <c r="AA303" s="4">
        <v>9374.5560000000005</v>
      </c>
      <c r="AB303" s="4">
        <v>0</v>
      </c>
      <c r="AC303" s="4">
        <v>0</v>
      </c>
      <c r="AD303" s="4">
        <v>9374.5560000000005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5">
        <v>9374.5560000000005</v>
      </c>
      <c r="AL303" s="5">
        <v>0</v>
      </c>
      <c r="AM303" s="5">
        <v>0</v>
      </c>
      <c r="AN303" s="5">
        <v>9374.5560000000005</v>
      </c>
      <c r="AO303" s="5">
        <v>0</v>
      </c>
      <c r="AP303" s="5">
        <v>8775.56</v>
      </c>
      <c r="AQ303" s="5">
        <v>0</v>
      </c>
      <c r="AR303" s="5">
        <v>0</v>
      </c>
      <c r="AS303" s="5">
        <v>8775.56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8775.56</v>
      </c>
      <c r="BA303" s="5">
        <v>0</v>
      </c>
      <c r="BB303" s="5">
        <v>0</v>
      </c>
      <c r="BC303" s="5">
        <v>8775.56</v>
      </c>
      <c r="BD303" s="5">
        <v>0</v>
      </c>
      <c r="BE303" s="5">
        <v>9524.4359999999997</v>
      </c>
      <c r="BF303" s="5">
        <v>0</v>
      </c>
      <c r="BG303" s="5">
        <v>0</v>
      </c>
      <c r="BH303" s="5">
        <v>9524.4359999999997</v>
      </c>
      <c r="BI303" s="5"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9524.4359999999997</v>
      </c>
      <c r="BP303" s="4">
        <v>0</v>
      </c>
      <c r="BQ303" s="4">
        <v>0</v>
      </c>
      <c r="BR303" s="4">
        <v>9524.4359999999997</v>
      </c>
      <c r="BS303" s="4">
        <v>0</v>
      </c>
      <c r="BT303" s="3"/>
    </row>
    <row r="304" spans="1:72" ht="31.5" x14ac:dyDescent="0.25">
      <c r="A304" s="3"/>
      <c r="B304" s="1"/>
      <c r="C304" s="1" t="s">
        <v>138</v>
      </c>
      <c r="D304" s="1"/>
      <c r="E304" s="1" t="s">
        <v>299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2"/>
      <c r="X304" s="2"/>
      <c r="Y304" s="2"/>
      <c r="Z304" s="3" t="s">
        <v>298</v>
      </c>
      <c r="AA304" s="4">
        <v>2697.9609999999998</v>
      </c>
      <c r="AB304" s="4">
        <v>0</v>
      </c>
      <c r="AC304" s="4">
        <v>0</v>
      </c>
      <c r="AD304" s="4">
        <v>2697.9609999999998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5">
        <v>2697.9609999999998</v>
      </c>
      <c r="AL304" s="5">
        <v>0</v>
      </c>
      <c r="AM304" s="5">
        <v>0</v>
      </c>
      <c r="AN304" s="5">
        <v>2697.9609999999998</v>
      </c>
      <c r="AO304" s="5">
        <v>0</v>
      </c>
      <c r="AP304" s="5">
        <v>2334.9609999999998</v>
      </c>
      <c r="AQ304" s="5">
        <v>0</v>
      </c>
      <c r="AR304" s="5">
        <v>0</v>
      </c>
      <c r="AS304" s="5">
        <v>2334.9609999999998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2334.9609999999998</v>
      </c>
      <c r="BA304" s="5">
        <v>0</v>
      </c>
      <c r="BB304" s="5">
        <v>0</v>
      </c>
      <c r="BC304" s="5">
        <v>2334.9609999999998</v>
      </c>
      <c r="BD304" s="5">
        <v>0</v>
      </c>
      <c r="BE304" s="5">
        <v>2840.1880000000001</v>
      </c>
      <c r="BF304" s="5">
        <v>0</v>
      </c>
      <c r="BG304" s="5">
        <v>0</v>
      </c>
      <c r="BH304" s="5">
        <v>2840.1880000000001</v>
      </c>
      <c r="BI304" s="5"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2840.1880000000001</v>
      </c>
      <c r="BP304" s="4">
        <v>0</v>
      </c>
      <c r="BQ304" s="4">
        <v>0</v>
      </c>
      <c r="BR304" s="4">
        <v>2840.1880000000001</v>
      </c>
      <c r="BS304" s="4">
        <v>0</v>
      </c>
      <c r="BT304" s="3"/>
    </row>
    <row r="305" spans="1:72" ht="47.25" x14ac:dyDescent="0.25">
      <c r="A305" s="3"/>
      <c r="B305" s="1"/>
      <c r="C305" s="1" t="s">
        <v>138</v>
      </c>
      <c r="D305" s="1"/>
      <c r="E305" s="1" t="s">
        <v>299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 t="s">
        <v>161</v>
      </c>
      <c r="U305" s="1"/>
      <c r="V305" s="2"/>
      <c r="W305" s="2"/>
      <c r="X305" s="2"/>
      <c r="Y305" s="2"/>
      <c r="Z305" s="3" t="s">
        <v>160</v>
      </c>
      <c r="AA305" s="4">
        <v>2697.9609999999998</v>
      </c>
      <c r="AB305" s="4">
        <v>0</v>
      </c>
      <c r="AC305" s="4">
        <v>0</v>
      </c>
      <c r="AD305" s="4">
        <v>2697.9609999999998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5">
        <v>2697.9609999999998</v>
      </c>
      <c r="AL305" s="5">
        <v>0</v>
      </c>
      <c r="AM305" s="5">
        <v>0</v>
      </c>
      <c r="AN305" s="5">
        <v>2697.9609999999998</v>
      </c>
      <c r="AO305" s="5">
        <v>0</v>
      </c>
      <c r="AP305" s="5">
        <v>2334.9609999999998</v>
      </c>
      <c r="AQ305" s="5">
        <v>0</v>
      </c>
      <c r="AR305" s="5">
        <v>0</v>
      </c>
      <c r="AS305" s="5">
        <v>2334.9609999999998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2334.9609999999998</v>
      </c>
      <c r="BA305" s="5">
        <v>0</v>
      </c>
      <c r="BB305" s="5">
        <v>0</v>
      </c>
      <c r="BC305" s="5">
        <v>2334.9609999999998</v>
      </c>
      <c r="BD305" s="5">
        <v>0</v>
      </c>
      <c r="BE305" s="5">
        <v>2840.1880000000001</v>
      </c>
      <c r="BF305" s="5">
        <v>0</v>
      </c>
      <c r="BG305" s="5">
        <v>0</v>
      </c>
      <c r="BH305" s="5">
        <v>2840.1880000000001</v>
      </c>
      <c r="BI305" s="5">
        <v>0</v>
      </c>
      <c r="BJ305" s="5">
        <v>0</v>
      </c>
      <c r="BK305" s="5">
        <v>0</v>
      </c>
      <c r="BL305" s="5">
        <v>0</v>
      </c>
      <c r="BM305" s="5">
        <v>0</v>
      </c>
      <c r="BN305" s="5">
        <v>0</v>
      </c>
      <c r="BO305" s="5">
        <v>2840.1880000000001</v>
      </c>
      <c r="BP305" s="4">
        <v>0</v>
      </c>
      <c r="BQ305" s="4">
        <v>0</v>
      </c>
      <c r="BR305" s="4">
        <v>2840.1880000000001</v>
      </c>
      <c r="BS305" s="4">
        <v>0</v>
      </c>
      <c r="BT305" s="3"/>
    </row>
    <row r="306" spans="1:72" ht="47.25" x14ac:dyDescent="0.25">
      <c r="A306" s="3"/>
      <c r="B306" s="1"/>
      <c r="C306" s="1" t="s">
        <v>138</v>
      </c>
      <c r="D306" s="1"/>
      <c r="E306" s="1" t="s">
        <v>301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2"/>
      <c r="W306" s="2"/>
      <c r="X306" s="2"/>
      <c r="Y306" s="2"/>
      <c r="Z306" s="3" t="s">
        <v>300</v>
      </c>
      <c r="AA306" s="4">
        <v>20980.612000000001</v>
      </c>
      <c r="AB306" s="4">
        <v>0</v>
      </c>
      <c r="AC306" s="4">
        <v>0</v>
      </c>
      <c r="AD306" s="4">
        <v>20980.612000000001</v>
      </c>
      <c r="AE306" s="4">
        <v>0</v>
      </c>
      <c r="AF306" s="4">
        <v>889.16957000000002</v>
      </c>
      <c r="AG306" s="4">
        <v>0</v>
      </c>
      <c r="AH306" s="4">
        <v>0</v>
      </c>
      <c r="AI306" s="4">
        <v>889.16957000000002</v>
      </c>
      <c r="AJ306" s="4">
        <v>0</v>
      </c>
      <c r="AK306" s="5">
        <v>21869.781569999999</v>
      </c>
      <c r="AL306" s="5">
        <v>0</v>
      </c>
      <c r="AM306" s="5">
        <v>0</v>
      </c>
      <c r="AN306" s="5">
        <v>21869.781569999999</v>
      </c>
      <c r="AO306" s="5">
        <v>0</v>
      </c>
      <c r="AP306" s="5">
        <v>16127.888999999999</v>
      </c>
      <c r="AQ306" s="5">
        <v>0</v>
      </c>
      <c r="AR306" s="5">
        <v>0</v>
      </c>
      <c r="AS306" s="5">
        <v>16127.888999999999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16127.888999999999</v>
      </c>
      <c r="BA306" s="5">
        <v>0</v>
      </c>
      <c r="BB306" s="5">
        <v>0</v>
      </c>
      <c r="BC306" s="5">
        <v>16127.888999999999</v>
      </c>
      <c r="BD306" s="5">
        <v>0</v>
      </c>
      <c r="BE306" s="5">
        <v>21001.212</v>
      </c>
      <c r="BF306" s="5">
        <v>0</v>
      </c>
      <c r="BG306" s="5">
        <v>0</v>
      </c>
      <c r="BH306" s="5">
        <v>21001.212</v>
      </c>
      <c r="BI306" s="5">
        <v>0</v>
      </c>
      <c r="BJ306" s="5">
        <v>0</v>
      </c>
      <c r="BK306" s="5">
        <v>0</v>
      </c>
      <c r="BL306" s="5">
        <v>0</v>
      </c>
      <c r="BM306" s="5">
        <v>0</v>
      </c>
      <c r="BN306" s="5">
        <v>0</v>
      </c>
      <c r="BO306" s="5">
        <v>21001.212</v>
      </c>
      <c r="BP306" s="4">
        <v>0</v>
      </c>
      <c r="BQ306" s="4">
        <v>0</v>
      </c>
      <c r="BR306" s="4">
        <v>21001.212</v>
      </c>
      <c r="BS306" s="4">
        <v>0</v>
      </c>
      <c r="BT306" s="3"/>
    </row>
    <row r="307" spans="1:72" ht="47.25" x14ac:dyDescent="0.25">
      <c r="A307" s="3"/>
      <c r="B307" s="1"/>
      <c r="C307" s="1" t="s">
        <v>138</v>
      </c>
      <c r="D307" s="1"/>
      <c r="E307" s="1" t="s">
        <v>301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 t="s">
        <v>161</v>
      </c>
      <c r="U307" s="1"/>
      <c r="V307" s="2"/>
      <c r="W307" s="2"/>
      <c r="X307" s="2"/>
      <c r="Y307" s="2"/>
      <c r="Z307" s="3" t="s">
        <v>160</v>
      </c>
      <c r="AA307" s="4">
        <v>20980.612000000001</v>
      </c>
      <c r="AB307" s="4">
        <v>0</v>
      </c>
      <c r="AC307" s="4">
        <v>0</v>
      </c>
      <c r="AD307" s="4">
        <v>20980.612000000001</v>
      </c>
      <c r="AE307" s="4">
        <v>0</v>
      </c>
      <c r="AF307" s="4">
        <v>889.16957000000002</v>
      </c>
      <c r="AG307" s="4">
        <v>0</v>
      </c>
      <c r="AH307" s="4">
        <v>0</v>
      </c>
      <c r="AI307" s="4">
        <v>889.16957000000002</v>
      </c>
      <c r="AJ307" s="4">
        <v>0</v>
      </c>
      <c r="AK307" s="5">
        <v>21869.781569999999</v>
      </c>
      <c r="AL307" s="5">
        <v>0</v>
      </c>
      <c r="AM307" s="5">
        <v>0</v>
      </c>
      <c r="AN307" s="5">
        <v>21869.781569999999</v>
      </c>
      <c r="AO307" s="5">
        <v>0</v>
      </c>
      <c r="AP307" s="5">
        <v>16127.888999999999</v>
      </c>
      <c r="AQ307" s="5">
        <v>0</v>
      </c>
      <c r="AR307" s="5">
        <v>0</v>
      </c>
      <c r="AS307" s="5">
        <v>16127.888999999999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16127.888999999999</v>
      </c>
      <c r="BA307" s="5">
        <v>0</v>
      </c>
      <c r="BB307" s="5">
        <v>0</v>
      </c>
      <c r="BC307" s="5">
        <v>16127.888999999999</v>
      </c>
      <c r="BD307" s="5">
        <v>0</v>
      </c>
      <c r="BE307" s="5">
        <v>21001.212</v>
      </c>
      <c r="BF307" s="5">
        <v>0</v>
      </c>
      <c r="BG307" s="5">
        <v>0</v>
      </c>
      <c r="BH307" s="5">
        <v>21001.212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21001.212</v>
      </c>
      <c r="BP307" s="4">
        <v>0</v>
      </c>
      <c r="BQ307" s="4">
        <v>0</v>
      </c>
      <c r="BR307" s="4">
        <v>21001.212</v>
      </c>
      <c r="BS307" s="4">
        <v>0</v>
      </c>
      <c r="BT307" s="3"/>
    </row>
    <row r="308" spans="1:72" ht="31.5" x14ac:dyDescent="0.25">
      <c r="A308" s="3"/>
      <c r="B308" s="1"/>
      <c r="C308" s="1" t="s">
        <v>138</v>
      </c>
      <c r="D308" s="1"/>
      <c r="E308" s="1" t="s">
        <v>303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2"/>
      <c r="W308" s="2"/>
      <c r="X308" s="2"/>
      <c r="Y308" s="2"/>
      <c r="Z308" s="3" t="s">
        <v>302</v>
      </c>
      <c r="AA308" s="4">
        <v>400</v>
      </c>
      <c r="AB308" s="4">
        <v>0</v>
      </c>
      <c r="AC308" s="4">
        <v>0</v>
      </c>
      <c r="AD308" s="4">
        <v>400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5">
        <v>400</v>
      </c>
      <c r="AL308" s="5">
        <v>0</v>
      </c>
      <c r="AM308" s="5">
        <v>0</v>
      </c>
      <c r="AN308" s="5">
        <v>400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5">
        <v>0</v>
      </c>
      <c r="BE308" s="5">
        <v>400</v>
      </c>
      <c r="BF308" s="5">
        <v>0</v>
      </c>
      <c r="BG308" s="5">
        <v>0</v>
      </c>
      <c r="BH308" s="5">
        <v>400</v>
      </c>
      <c r="BI308" s="5">
        <v>0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400</v>
      </c>
      <c r="BP308" s="4">
        <v>0</v>
      </c>
      <c r="BQ308" s="4">
        <v>0</v>
      </c>
      <c r="BR308" s="4">
        <v>400</v>
      </c>
      <c r="BS308" s="4">
        <v>0</v>
      </c>
      <c r="BT308" s="3"/>
    </row>
    <row r="309" spans="1:72" ht="47.25" x14ac:dyDescent="0.25">
      <c r="A309" s="3"/>
      <c r="B309" s="1"/>
      <c r="C309" s="1" t="s">
        <v>138</v>
      </c>
      <c r="D309" s="1"/>
      <c r="E309" s="1" t="s">
        <v>303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 t="s">
        <v>161</v>
      </c>
      <c r="U309" s="1"/>
      <c r="V309" s="2"/>
      <c r="W309" s="2"/>
      <c r="X309" s="2"/>
      <c r="Y309" s="2"/>
      <c r="Z309" s="3" t="s">
        <v>160</v>
      </c>
      <c r="AA309" s="4">
        <v>400</v>
      </c>
      <c r="AB309" s="4">
        <v>0</v>
      </c>
      <c r="AC309" s="4">
        <v>0</v>
      </c>
      <c r="AD309" s="4">
        <v>400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5">
        <v>400</v>
      </c>
      <c r="AL309" s="5">
        <v>0</v>
      </c>
      <c r="AM309" s="5">
        <v>0</v>
      </c>
      <c r="AN309" s="5">
        <v>400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5">
        <v>0</v>
      </c>
      <c r="BE309" s="5">
        <v>400</v>
      </c>
      <c r="BF309" s="5">
        <v>0</v>
      </c>
      <c r="BG309" s="5">
        <v>0</v>
      </c>
      <c r="BH309" s="5">
        <v>400</v>
      </c>
      <c r="BI309" s="5">
        <v>0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400</v>
      </c>
      <c r="BP309" s="4">
        <v>0</v>
      </c>
      <c r="BQ309" s="4">
        <v>0</v>
      </c>
      <c r="BR309" s="4">
        <v>400</v>
      </c>
      <c r="BS309" s="4">
        <v>0</v>
      </c>
      <c r="BT309" s="3"/>
    </row>
    <row r="310" spans="1:72" ht="31.5" x14ac:dyDescent="0.25">
      <c r="A310" s="3"/>
      <c r="B310" s="1"/>
      <c r="C310" s="1" t="s">
        <v>138</v>
      </c>
      <c r="D310" s="1"/>
      <c r="E310" s="1" t="s">
        <v>304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2"/>
      <c r="W310" s="2"/>
      <c r="X310" s="2"/>
      <c r="Y310" s="2"/>
      <c r="Z310" s="3" t="s">
        <v>219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509</v>
      </c>
      <c r="AQ310" s="5">
        <v>0</v>
      </c>
      <c r="AR310" s="5">
        <v>0</v>
      </c>
      <c r="AS310" s="5">
        <v>509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509</v>
      </c>
      <c r="BA310" s="5">
        <v>0</v>
      </c>
      <c r="BB310" s="5">
        <v>0</v>
      </c>
      <c r="BC310" s="5">
        <v>509</v>
      </c>
      <c r="BD310" s="5">
        <v>0</v>
      </c>
      <c r="BE310" s="5">
        <v>0</v>
      </c>
      <c r="BF310" s="5">
        <v>0</v>
      </c>
      <c r="BG310" s="5">
        <v>0</v>
      </c>
      <c r="BH310" s="5">
        <v>0</v>
      </c>
      <c r="BI310" s="5">
        <v>0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4">
        <v>0</v>
      </c>
      <c r="BQ310" s="4">
        <v>0</v>
      </c>
      <c r="BR310" s="4">
        <v>0</v>
      </c>
      <c r="BS310" s="4">
        <v>0</v>
      </c>
      <c r="BT310" s="3"/>
    </row>
    <row r="311" spans="1:72" ht="47.25" x14ac:dyDescent="0.25">
      <c r="A311" s="3"/>
      <c r="B311" s="1"/>
      <c r="C311" s="1" t="s">
        <v>138</v>
      </c>
      <c r="D311" s="1"/>
      <c r="E311" s="1" t="s">
        <v>304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 t="s">
        <v>161</v>
      </c>
      <c r="U311" s="1"/>
      <c r="V311" s="2"/>
      <c r="W311" s="2"/>
      <c r="X311" s="2"/>
      <c r="Y311" s="2"/>
      <c r="Z311" s="3" t="s">
        <v>160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509</v>
      </c>
      <c r="AQ311" s="5">
        <v>0</v>
      </c>
      <c r="AR311" s="5">
        <v>0</v>
      </c>
      <c r="AS311" s="5">
        <v>509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509</v>
      </c>
      <c r="BA311" s="5">
        <v>0</v>
      </c>
      <c r="BB311" s="5">
        <v>0</v>
      </c>
      <c r="BC311" s="5">
        <v>509</v>
      </c>
      <c r="BD311" s="5">
        <v>0</v>
      </c>
      <c r="BE311" s="5">
        <v>0</v>
      </c>
      <c r="BF311" s="5">
        <v>0</v>
      </c>
      <c r="BG311" s="5">
        <v>0</v>
      </c>
      <c r="BH311" s="5">
        <v>0</v>
      </c>
      <c r="BI311" s="5">
        <v>0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4">
        <v>0</v>
      </c>
      <c r="BQ311" s="4">
        <v>0</v>
      </c>
      <c r="BR311" s="4">
        <v>0</v>
      </c>
      <c r="BS311" s="4">
        <v>0</v>
      </c>
      <c r="BT311" s="3"/>
    </row>
    <row r="312" spans="1:72" ht="47.25" x14ac:dyDescent="0.25">
      <c r="A312" s="3"/>
      <c r="B312" s="1"/>
      <c r="C312" s="1" t="s">
        <v>138</v>
      </c>
      <c r="D312" s="1"/>
      <c r="E312" s="1" t="s">
        <v>306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2"/>
      <c r="W312" s="2"/>
      <c r="X312" s="2"/>
      <c r="Y312" s="2"/>
      <c r="Z312" s="3" t="s">
        <v>305</v>
      </c>
      <c r="AA312" s="4">
        <v>750</v>
      </c>
      <c r="AB312" s="4">
        <v>0</v>
      </c>
      <c r="AC312" s="4">
        <v>0</v>
      </c>
      <c r="AD312" s="4">
        <v>750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5">
        <v>750</v>
      </c>
      <c r="AL312" s="5">
        <v>0</v>
      </c>
      <c r="AM312" s="5">
        <v>0</v>
      </c>
      <c r="AN312" s="5">
        <v>750</v>
      </c>
      <c r="AO312" s="5">
        <v>0</v>
      </c>
      <c r="AP312" s="5">
        <v>500</v>
      </c>
      <c r="AQ312" s="5">
        <v>0</v>
      </c>
      <c r="AR312" s="5">
        <v>0</v>
      </c>
      <c r="AS312" s="5">
        <v>500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500</v>
      </c>
      <c r="BA312" s="5">
        <v>0</v>
      </c>
      <c r="BB312" s="5">
        <v>0</v>
      </c>
      <c r="BC312" s="5">
        <v>500</v>
      </c>
      <c r="BD312" s="5">
        <v>0</v>
      </c>
      <c r="BE312" s="5">
        <v>400</v>
      </c>
      <c r="BF312" s="5">
        <v>0</v>
      </c>
      <c r="BG312" s="5">
        <v>0</v>
      </c>
      <c r="BH312" s="5">
        <v>400</v>
      </c>
      <c r="BI312" s="5">
        <v>0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400</v>
      </c>
      <c r="BP312" s="4">
        <v>0</v>
      </c>
      <c r="BQ312" s="4">
        <v>0</v>
      </c>
      <c r="BR312" s="4">
        <v>400</v>
      </c>
      <c r="BS312" s="4">
        <v>0</v>
      </c>
      <c r="BT312" s="3"/>
    </row>
    <row r="313" spans="1:72" ht="47.25" x14ac:dyDescent="0.25">
      <c r="A313" s="3"/>
      <c r="B313" s="1"/>
      <c r="C313" s="1" t="s">
        <v>138</v>
      </c>
      <c r="D313" s="1"/>
      <c r="E313" s="1" t="s">
        <v>306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 t="s">
        <v>161</v>
      </c>
      <c r="U313" s="1"/>
      <c r="V313" s="2"/>
      <c r="W313" s="2"/>
      <c r="X313" s="2"/>
      <c r="Y313" s="2"/>
      <c r="Z313" s="3" t="s">
        <v>160</v>
      </c>
      <c r="AA313" s="4">
        <v>750</v>
      </c>
      <c r="AB313" s="4">
        <v>0</v>
      </c>
      <c r="AC313" s="4">
        <v>0</v>
      </c>
      <c r="AD313" s="4">
        <v>750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5">
        <v>750</v>
      </c>
      <c r="AL313" s="5">
        <v>0</v>
      </c>
      <c r="AM313" s="5">
        <v>0</v>
      </c>
      <c r="AN313" s="5">
        <v>750</v>
      </c>
      <c r="AO313" s="5">
        <v>0</v>
      </c>
      <c r="AP313" s="5">
        <v>500</v>
      </c>
      <c r="AQ313" s="5">
        <v>0</v>
      </c>
      <c r="AR313" s="5">
        <v>0</v>
      </c>
      <c r="AS313" s="5">
        <v>500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500</v>
      </c>
      <c r="BA313" s="5">
        <v>0</v>
      </c>
      <c r="BB313" s="5">
        <v>0</v>
      </c>
      <c r="BC313" s="5">
        <v>500</v>
      </c>
      <c r="BD313" s="5">
        <v>0</v>
      </c>
      <c r="BE313" s="5">
        <v>400</v>
      </c>
      <c r="BF313" s="5">
        <v>0</v>
      </c>
      <c r="BG313" s="5">
        <v>0</v>
      </c>
      <c r="BH313" s="5">
        <v>400</v>
      </c>
      <c r="BI313" s="5">
        <v>0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400</v>
      </c>
      <c r="BP313" s="4">
        <v>0</v>
      </c>
      <c r="BQ313" s="4">
        <v>0</v>
      </c>
      <c r="BR313" s="4">
        <v>400</v>
      </c>
      <c r="BS313" s="4">
        <v>0</v>
      </c>
      <c r="BT313" s="3"/>
    </row>
    <row r="314" spans="1:72" ht="31.5" x14ac:dyDescent="0.25">
      <c r="A314" s="3"/>
      <c r="B314" s="1"/>
      <c r="C314" s="1" t="s">
        <v>138</v>
      </c>
      <c r="D314" s="1"/>
      <c r="E314" s="1" t="s">
        <v>307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2"/>
      <c r="W314" s="2"/>
      <c r="X314" s="2"/>
      <c r="Y314" s="2"/>
      <c r="Z314" s="3" t="s">
        <v>237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1209.68</v>
      </c>
      <c r="AG314" s="4">
        <v>0</v>
      </c>
      <c r="AH314" s="4">
        <v>0</v>
      </c>
      <c r="AI314" s="4">
        <v>1209.68</v>
      </c>
      <c r="AJ314" s="4">
        <v>0</v>
      </c>
      <c r="AK314" s="5">
        <f>1209.68-534.68</f>
        <v>675.00000000000011</v>
      </c>
      <c r="AL314" s="5">
        <v>0</v>
      </c>
      <c r="AM314" s="5">
        <v>0</v>
      </c>
      <c r="AN314" s="5">
        <v>1209.68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4836.7296399999996</v>
      </c>
      <c r="AV314" s="5">
        <v>0</v>
      </c>
      <c r="AW314" s="5">
        <v>3627.5472199999999</v>
      </c>
      <c r="AX314" s="5">
        <v>1209.1824200000001</v>
      </c>
      <c r="AY314" s="5">
        <v>0</v>
      </c>
      <c r="AZ314" s="5">
        <f>4836.72964-4836.72964</f>
        <v>0</v>
      </c>
      <c r="BA314" s="5">
        <v>0</v>
      </c>
      <c r="BB314" s="5">
        <v>3627.5472199999999</v>
      </c>
      <c r="BC314" s="5">
        <v>1209.1824200000001</v>
      </c>
      <c r="BD314" s="5">
        <v>0</v>
      </c>
      <c r="BE314" s="5">
        <v>0</v>
      </c>
      <c r="BF314" s="5">
        <v>0</v>
      </c>
      <c r="BG314" s="5">
        <v>0</v>
      </c>
      <c r="BH314" s="5">
        <v>0</v>
      </c>
      <c r="BI314" s="5">
        <v>0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4">
        <v>0</v>
      </c>
      <c r="BQ314" s="4">
        <v>0</v>
      </c>
      <c r="BR314" s="4">
        <v>0</v>
      </c>
      <c r="BS314" s="4">
        <v>0</v>
      </c>
      <c r="BT314" s="3"/>
    </row>
    <row r="315" spans="1:72" ht="47.25" x14ac:dyDescent="0.25">
      <c r="A315" s="3"/>
      <c r="B315" s="1"/>
      <c r="C315" s="1" t="s">
        <v>138</v>
      </c>
      <c r="D315" s="1"/>
      <c r="E315" s="1" t="s">
        <v>307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 t="s">
        <v>161</v>
      </c>
      <c r="U315" s="1"/>
      <c r="V315" s="2"/>
      <c r="W315" s="2"/>
      <c r="X315" s="2"/>
      <c r="Y315" s="2"/>
      <c r="Z315" s="3" t="s">
        <v>160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1209.68</v>
      </c>
      <c r="AG315" s="4">
        <v>0</v>
      </c>
      <c r="AH315" s="4">
        <v>0</v>
      </c>
      <c r="AI315" s="4">
        <v>1209.68</v>
      </c>
      <c r="AJ315" s="4">
        <v>0</v>
      </c>
      <c r="AK315" s="5">
        <f>1209.68-534.68</f>
        <v>675.00000000000011</v>
      </c>
      <c r="AL315" s="5">
        <v>0</v>
      </c>
      <c r="AM315" s="5">
        <v>0</v>
      </c>
      <c r="AN315" s="5">
        <v>1209.68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4836.7296399999996</v>
      </c>
      <c r="AV315" s="5">
        <v>0</v>
      </c>
      <c r="AW315" s="5">
        <v>3627.5472199999999</v>
      </c>
      <c r="AX315" s="5">
        <v>1209.1824200000001</v>
      </c>
      <c r="AY315" s="5">
        <v>0</v>
      </c>
      <c r="AZ315" s="5">
        <f>4836.72964-4836.72964</f>
        <v>0</v>
      </c>
      <c r="BA315" s="5">
        <v>0</v>
      </c>
      <c r="BB315" s="5">
        <v>3627.5472199999999</v>
      </c>
      <c r="BC315" s="5">
        <v>1209.1824200000001</v>
      </c>
      <c r="BD315" s="5">
        <v>0</v>
      </c>
      <c r="BE315" s="5">
        <v>0</v>
      </c>
      <c r="BF315" s="5">
        <v>0</v>
      </c>
      <c r="BG315" s="5">
        <v>0</v>
      </c>
      <c r="BH315" s="5">
        <v>0</v>
      </c>
      <c r="BI315" s="5">
        <v>0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4">
        <v>0</v>
      </c>
      <c r="BQ315" s="4">
        <v>0</v>
      </c>
      <c r="BR315" s="4">
        <v>0</v>
      </c>
      <c r="BS315" s="4">
        <v>0</v>
      </c>
      <c r="BT315" s="3"/>
    </row>
    <row r="316" spans="1:72" ht="47.25" x14ac:dyDescent="0.25">
      <c r="A316" s="3"/>
      <c r="B316" s="1"/>
      <c r="C316" s="1" t="s">
        <v>308</v>
      </c>
      <c r="D316" s="1"/>
      <c r="E316" s="1" t="s">
        <v>310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2"/>
      <c r="W316" s="2"/>
      <c r="X316" s="2"/>
      <c r="Y316" s="2"/>
      <c r="Z316" s="3" t="s">
        <v>309</v>
      </c>
      <c r="AA316" s="4">
        <v>80</v>
      </c>
      <c r="AB316" s="4">
        <v>0</v>
      </c>
      <c r="AC316" s="4">
        <v>0</v>
      </c>
      <c r="AD316" s="4">
        <v>80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5">
        <v>80</v>
      </c>
      <c r="AL316" s="5">
        <v>0</v>
      </c>
      <c r="AM316" s="5">
        <v>0</v>
      </c>
      <c r="AN316" s="5">
        <v>80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80</v>
      </c>
      <c r="BF316" s="5">
        <v>0</v>
      </c>
      <c r="BG316" s="5">
        <v>0</v>
      </c>
      <c r="BH316" s="5">
        <v>80</v>
      </c>
      <c r="BI316" s="5">
        <v>0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80</v>
      </c>
      <c r="BP316" s="4">
        <v>0</v>
      </c>
      <c r="BQ316" s="4">
        <v>0</v>
      </c>
      <c r="BR316" s="4">
        <v>80</v>
      </c>
      <c r="BS316" s="4">
        <v>0</v>
      </c>
      <c r="BT316" s="3"/>
    </row>
    <row r="317" spans="1:72" ht="47.25" x14ac:dyDescent="0.25">
      <c r="A317" s="3"/>
      <c r="B317" s="1"/>
      <c r="C317" s="1" t="s">
        <v>308</v>
      </c>
      <c r="D317" s="1"/>
      <c r="E317" s="1" t="s">
        <v>310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 t="s">
        <v>47</v>
      </c>
      <c r="U317" s="1"/>
      <c r="V317" s="2"/>
      <c r="W317" s="2"/>
      <c r="X317" s="2"/>
      <c r="Y317" s="2"/>
      <c r="Z317" s="3" t="s">
        <v>46</v>
      </c>
      <c r="AA317" s="4">
        <v>80</v>
      </c>
      <c r="AB317" s="4">
        <v>0</v>
      </c>
      <c r="AC317" s="4">
        <v>0</v>
      </c>
      <c r="AD317" s="4">
        <v>80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5">
        <v>80</v>
      </c>
      <c r="AL317" s="5">
        <v>0</v>
      </c>
      <c r="AM317" s="5">
        <v>0</v>
      </c>
      <c r="AN317" s="5">
        <v>80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5">
        <v>80</v>
      </c>
      <c r="BF317" s="5">
        <v>0</v>
      </c>
      <c r="BG317" s="5">
        <v>0</v>
      </c>
      <c r="BH317" s="5">
        <v>80</v>
      </c>
      <c r="BI317" s="5">
        <v>0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80</v>
      </c>
      <c r="BP317" s="4">
        <v>0</v>
      </c>
      <c r="BQ317" s="4">
        <v>0</v>
      </c>
      <c r="BR317" s="4">
        <v>80</v>
      </c>
      <c r="BS317" s="4">
        <v>0</v>
      </c>
      <c r="BT317" s="3"/>
    </row>
    <row r="318" spans="1:72" ht="47.25" x14ac:dyDescent="0.25">
      <c r="A318" s="3"/>
      <c r="B318" s="1"/>
      <c r="C318" s="1" t="s">
        <v>308</v>
      </c>
      <c r="D318" s="1"/>
      <c r="E318" s="1" t="s">
        <v>312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2"/>
      <c r="W318" s="2"/>
      <c r="X318" s="2"/>
      <c r="Y318" s="2"/>
      <c r="Z318" s="3" t="s">
        <v>311</v>
      </c>
      <c r="AA318" s="4">
        <v>250</v>
      </c>
      <c r="AB318" s="4">
        <v>0</v>
      </c>
      <c r="AC318" s="4">
        <v>0</v>
      </c>
      <c r="AD318" s="4">
        <v>250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5">
        <v>250</v>
      </c>
      <c r="AL318" s="5">
        <v>0</v>
      </c>
      <c r="AM318" s="5">
        <v>0</v>
      </c>
      <c r="AN318" s="5">
        <v>250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5">
        <v>250</v>
      </c>
      <c r="BF318" s="5">
        <v>0</v>
      </c>
      <c r="BG318" s="5">
        <v>0</v>
      </c>
      <c r="BH318" s="5">
        <v>250</v>
      </c>
      <c r="BI318" s="5">
        <v>0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250</v>
      </c>
      <c r="BP318" s="4">
        <v>0</v>
      </c>
      <c r="BQ318" s="4">
        <v>0</v>
      </c>
      <c r="BR318" s="4">
        <v>250</v>
      </c>
      <c r="BS318" s="4">
        <v>0</v>
      </c>
      <c r="BT318" s="3"/>
    </row>
    <row r="319" spans="1:72" ht="47.25" x14ac:dyDescent="0.25">
      <c r="A319" s="3"/>
      <c r="B319" s="1"/>
      <c r="C319" s="1" t="s">
        <v>308</v>
      </c>
      <c r="D319" s="1"/>
      <c r="E319" s="1" t="s">
        <v>312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 t="s">
        <v>47</v>
      </c>
      <c r="U319" s="1"/>
      <c r="V319" s="2"/>
      <c r="W319" s="2"/>
      <c r="X319" s="2"/>
      <c r="Y319" s="2"/>
      <c r="Z319" s="3" t="s">
        <v>46</v>
      </c>
      <c r="AA319" s="4">
        <v>250</v>
      </c>
      <c r="AB319" s="4">
        <v>0</v>
      </c>
      <c r="AC319" s="4">
        <v>0</v>
      </c>
      <c r="AD319" s="4">
        <v>250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5">
        <v>250</v>
      </c>
      <c r="AL319" s="5">
        <v>0</v>
      </c>
      <c r="AM319" s="5">
        <v>0</v>
      </c>
      <c r="AN319" s="5">
        <v>250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5">
        <v>250</v>
      </c>
      <c r="BF319" s="5">
        <v>0</v>
      </c>
      <c r="BG319" s="5">
        <v>0</v>
      </c>
      <c r="BH319" s="5">
        <v>250</v>
      </c>
      <c r="BI319" s="5">
        <v>0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250</v>
      </c>
      <c r="BP319" s="4">
        <v>0</v>
      </c>
      <c r="BQ319" s="4">
        <v>0</v>
      </c>
      <c r="BR319" s="4">
        <v>250</v>
      </c>
      <c r="BS319" s="4">
        <v>0</v>
      </c>
      <c r="BT319" s="3"/>
    </row>
    <row r="320" spans="1:72" ht="15.75" x14ac:dyDescent="0.25">
      <c r="A320" s="3"/>
      <c r="B320" s="1"/>
      <c r="C320" s="1" t="s">
        <v>308</v>
      </c>
      <c r="D320" s="1"/>
      <c r="E320" s="1" t="s">
        <v>313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2"/>
      <c r="W320" s="2"/>
      <c r="X320" s="2"/>
      <c r="Y320" s="2"/>
      <c r="Z320" s="3" t="s">
        <v>92</v>
      </c>
      <c r="AA320" s="4">
        <v>3324.1930000000002</v>
      </c>
      <c r="AB320" s="4">
        <v>0</v>
      </c>
      <c r="AC320" s="4">
        <v>0</v>
      </c>
      <c r="AD320" s="4">
        <v>3324.1930000000002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5">
        <v>3324.1930000000002</v>
      </c>
      <c r="AL320" s="5">
        <v>0</v>
      </c>
      <c r="AM320" s="5">
        <v>0</v>
      </c>
      <c r="AN320" s="5">
        <v>3324.1930000000002</v>
      </c>
      <c r="AO320" s="5">
        <v>0</v>
      </c>
      <c r="AP320" s="5">
        <v>1324.192</v>
      </c>
      <c r="AQ320" s="5">
        <v>0</v>
      </c>
      <c r="AR320" s="5">
        <v>0</v>
      </c>
      <c r="AS320" s="5">
        <v>1324.192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1324.192</v>
      </c>
      <c r="BA320" s="5">
        <v>0</v>
      </c>
      <c r="BB320" s="5">
        <v>0</v>
      </c>
      <c r="BC320" s="5">
        <v>1324.192</v>
      </c>
      <c r="BD320" s="5">
        <v>0</v>
      </c>
      <c r="BE320" s="5">
        <v>3327.194</v>
      </c>
      <c r="BF320" s="5">
        <v>0</v>
      </c>
      <c r="BG320" s="5">
        <v>0</v>
      </c>
      <c r="BH320" s="5">
        <v>3327.194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3327.194</v>
      </c>
      <c r="BP320" s="4">
        <v>0</v>
      </c>
      <c r="BQ320" s="4">
        <v>0</v>
      </c>
      <c r="BR320" s="4">
        <v>3327.194</v>
      </c>
      <c r="BS320" s="4">
        <v>0</v>
      </c>
      <c r="BT320" s="3"/>
    </row>
    <row r="321" spans="1:72" ht="94.5" x14ac:dyDescent="0.25">
      <c r="A321" s="3"/>
      <c r="B321" s="1"/>
      <c r="C321" s="1" t="s">
        <v>308</v>
      </c>
      <c r="D321" s="1"/>
      <c r="E321" s="1" t="s">
        <v>313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 t="s">
        <v>45</v>
      </c>
      <c r="U321" s="1"/>
      <c r="V321" s="2"/>
      <c r="W321" s="2"/>
      <c r="X321" s="2"/>
      <c r="Y321" s="2"/>
      <c r="Z321" s="3" t="s">
        <v>44</v>
      </c>
      <c r="AA321" s="4">
        <v>2753.1729999999998</v>
      </c>
      <c r="AB321" s="4">
        <v>0</v>
      </c>
      <c r="AC321" s="4">
        <v>0</v>
      </c>
      <c r="AD321" s="4">
        <v>2753.1729999999998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5">
        <v>2753.1729999999998</v>
      </c>
      <c r="AL321" s="5">
        <v>0</v>
      </c>
      <c r="AM321" s="5">
        <v>0</v>
      </c>
      <c r="AN321" s="5">
        <v>2753.1729999999998</v>
      </c>
      <c r="AO321" s="5">
        <v>0</v>
      </c>
      <c r="AP321" s="5">
        <v>753.17200000000003</v>
      </c>
      <c r="AQ321" s="5">
        <v>0</v>
      </c>
      <c r="AR321" s="5">
        <v>0</v>
      </c>
      <c r="AS321" s="5">
        <v>753.17200000000003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753.17200000000003</v>
      </c>
      <c r="BA321" s="5">
        <v>0</v>
      </c>
      <c r="BB321" s="5">
        <v>0</v>
      </c>
      <c r="BC321" s="5">
        <v>753.17200000000003</v>
      </c>
      <c r="BD321" s="5">
        <v>0</v>
      </c>
      <c r="BE321" s="5">
        <v>2753.172</v>
      </c>
      <c r="BF321" s="5">
        <v>0</v>
      </c>
      <c r="BG321" s="5">
        <v>0</v>
      </c>
      <c r="BH321" s="5">
        <v>2753.172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2753.172</v>
      </c>
      <c r="BP321" s="4">
        <v>0</v>
      </c>
      <c r="BQ321" s="4">
        <v>0</v>
      </c>
      <c r="BR321" s="4">
        <v>2753.172</v>
      </c>
      <c r="BS321" s="4">
        <v>0</v>
      </c>
      <c r="BT321" s="3"/>
    </row>
    <row r="322" spans="1:72" ht="47.25" x14ac:dyDescent="0.25">
      <c r="A322" s="3"/>
      <c r="B322" s="1"/>
      <c r="C322" s="1" t="s">
        <v>308</v>
      </c>
      <c r="D322" s="1"/>
      <c r="E322" s="1" t="s">
        <v>313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 t="s">
        <v>47</v>
      </c>
      <c r="U322" s="1"/>
      <c r="V322" s="2"/>
      <c r="W322" s="2"/>
      <c r="X322" s="2"/>
      <c r="Y322" s="2"/>
      <c r="Z322" s="3" t="s">
        <v>46</v>
      </c>
      <c r="AA322" s="4">
        <v>568.30499999999995</v>
      </c>
      <c r="AB322" s="4">
        <v>0</v>
      </c>
      <c r="AC322" s="4">
        <v>0</v>
      </c>
      <c r="AD322" s="4">
        <v>568.30499999999995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5">
        <v>568.30499999999995</v>
      </c>
      <c r="AL322" s="5">
        <v>0</v>
      </c>
      <c r="AM322" s="5">
        <v>0</v>
      </c>
      <c r="AN322" s="5">
        <v>568.30499999999995</v>
      </c>
      <c r="AO322" s="5">
        <v>0</v>
      </c>
      <c r="AP322" s="5">
        <v>568.30499999999995</v>
      </c>
      <c r="AQ322" s="5">
        <v>0</v>
      </c>
      <c r="AR322" s="5">
        <v>0</v>
      </c>
      <c r="AS322" s="5">
        <v>568.30499999999995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568.30499999999995</v>
      </c>
      <c r="BA322" s="5">
        <v>0</v>
      </c>
      <c r="BB322" s="5">
        <v>0</v>
      </c>
      <c r="BC322" s="5">
        <v>568.30499999999995</v>
      </c>
      <c r="BD322" s="5">
        <v>0</v>
      </c>
      <c r="BE322" s="5">
        <v>571.30700000000002</v>
      </c>
      <c r="BF322" s="5">
        <v>0</v>
      </c>
      <c r="BG322" s="5">
        <v>0</v>
      </c>
      <c r="BH322" s="5">
        <v>571.30700000000002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571.30700000000002</v>
      </c>
      <c r="BP322" s="4">
        <v>0</v>
      </c>
      <c r="BQ322" s="4">
        <v>0</v>
      </c>
      <c r="BR322" s="4">
        <v>571.30700000000002</v>
      </c>
      <c r="BS322" s="4">
        <v>0</v>
      </c>
      <c r="BT322" s="3"/>
    </row>
    <row r="323" spans="1:72" ht="15.75" x14ac:dyDescent="0.25">
      <c r="A323" s="3"/>
      <c r="B323" s="1"/>
      <c r="C323" s="1" t="s">
        <v>308</v>
      </c>
      <c r="D323" s="1"/>
      <c r="E323" s="1" t="s">
        <v>313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 t="s">
        <v>77</v>
      </c>
      <c r="U323" s="1"/>
      <c r="V323" s="2"/>
      <c r="W323" s="2"/>
      <c r="X323" s="2"/>
      <c r="Y323" s="2"/>
      <c r="Z323" s="3" t="s">
        <v>76</v>
      </c>
      <c r="AA323" s="4">
        <v>2.7149999999999999</v>
      </c>
      <c r="AB323" s="4">
        <v>0</v>
      </c>
      <c r="AC323" s="4">
        <v>0</v>
      </c>
      <c r="AD323" s="4">
        <v>2.7149999999999999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5">
        <v>2.7149999999999999</v>
      </c>
      <c r="AL323" s="5">
        <v>0</v>
      </c>
      <c r="AM323" s="5">
        <v>0</v>
      </c>
      <c r="AN323" s="5">
        <v>2.7149999999999999</v>
      </c>
      <c r="AO323" s="5">
        <v>0</v>
      </c>
      <c r="AP323" s="5">
        <v>2.7149999999999999</v>
      </c>
      <c r="AQ323" s="5">
        <v>0</v>
      </c>
      <c r="AR323" s="5">
        <v>0</v>
      </c>
      <c r="AS323" s="5">
        <v>2.7149999999999999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2.7149999999999999</v>
      </c>
      <c r="BA323" s="5">
        <v>0</v>
      </c>
      <c r="BB323" s="5">
        <v>0</v>
      </c>
      <c r="BC323" s="5">
        <v>2.7149999999999999</v>
      </c>
      <c r="BD323" s="5">
        <v>0</v>
      </c>
      <c r="BE323" s="5">
        <v>2.7149999999999999</v>
      </c>
      <c r="BF323" s="5">
        <v>0</v>
      </c>
      <c r="BG323" s="5">
        <v>0</v>
      </c>
      <c r="BH323" s="5">
        <v>2.7149999999999999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2.7149999999999999</v>
      </c>
      <c r="BP323" s="4">
        <v>0</v>
      </c>
      <c r="BQ323" s="4">
        <v>0</v>
      </c>
      <c r="BR323" s="4">
        <v>2.7149999999999999</v>
      </c>
      <c r="BS323" s="4">
        <v>0</v>
      </c>
      <c r="BT323" s="3"/>
    </row>
    <row r="324" spans="1:72" ht="31.5" x14ac:dyDescent="0.25">
      <c r="A324" s="3"/>
      <c r="B324" s="1"/>
      <c r="C324" s="1" t="s">
        <v>308</v>
      </c>
      <c r="D324" s="1"/>
      <c r="E324" s="1" t="s">
        <v>315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2"/>
      <c r="W324" s="2"/>
      <c r="X324" s="2"/>
      <c r="Y324" s="2"/>
      <c r="Z324" s="3" t="s">
        <v>314</v>
      </c>
      <c r="AA324" s="4">
        <v>250</v>
      </c>
      <c r="AB324" s="4">
        <v>0</v>
      </c>
      <c r="AC324" s="4">
        <v>0</v>
      </c>
      <c r="AD324" s="4">
        <v>250</v>
      </c>
      <c r="AE324" s="4">
        <v>0</v>
      </c>
      <c r="AF324" s="4">
        <v>130</v>
      </c>
      <c r="AG324" s="4">
        <v>0</v>
      </c>
      <c r="AH324" s="4">
        <v>0</v>
      </c>
      <c r="AI324" s="4">
        <v>130</v>
      </c>
      <c r="AJ324" s="4">
        <v>0</v>
      </c>
      <c r="AK324" s="5">
        <v>380</v>
      </c>
      <c r="AL324" s="5">
        <v>0</v>
      </c>
      <c r="AM324" s="5">
        <v>0</v>
      </c>
      <c r="AN324" s="5">
        <v>380</v>
      </c>
      <c r="AO324" s="5">
        <v>0</v>
      </c>
      <c r="AP324" s="5">
        <v>250</v>
      </c>
      <c r="AQ324" s="5">
        <v>0</v>
      </c>
      <c r="AR324" s="5">
        <v>0</v>
      </c>
      <c r="AS324" s="5">
        <v>250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250</v>
      </c>
      <c r="BA324" s="5">
        <v>0</v>
      </c>
      <c r="BB324" s="5">
        <v>0</v>
      </c>
      <c r="BC324" s="5">
        <v>250</v>
      </c>
      <c r="BD324" s="5">
        <v>0</v>
      </c>
      <c r="BE324" s="5">
        <v>250</v>
      </c>
      <c r="BF324" s="5">
        <v>0</v>
      </c>
      <c r="BG324" s="5">
        <v>0</v>
      </c>
      <c r="BH324" s="5">
        <v>250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250</v>
      </c>
      <c r="BP324" s="4">
        <v>0</v>
      </c>
      <c r="BQ324" s="4">
        <v>0</v>
      </c>
      <c r="BR324" s="4">
        <v>250</v>
      </c>
      <c r="BS324" s="4">
        <v>0</v>
      </c>
      <c r="BT324" s="3"/>
    </row>
    <row r="325" spans="1:72" ht="47.25" x14ac:dyDescent="0.25">
      <c r="A325" s="3"/>
      <c r="B325" s="1"/>
      <c r="C325" s="1" t="s">
        <v>308</v>
      </c>
      <c r="D325" s="1"/>
      <c r="E325" s="1" t="s">
        <v>315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 t="s">
        <v>47</v>
      </c>
      <c r="U325" s="1"/>
      <c r="V325" s="2"/>
      <c r="W325" s="2"/>
      <c r="X325" s="2"/>
      <c r="Y325" s="2"/>
      <c r="Z325" s="3" t="s">
        <v>46</v>
      </c>
      <c r="AA325" s="4">
        <v>250</v>
      </c>
      <c r="AB325" s="4">
        <v>0</v>
      </c>
      <c r="AC325" s="4">
        <v>0</v>
      </c>
      <c r="AD325" s="4">
        <v>250</v>
      </c>
      <c r="AE325" s="4">
        <v>0</v>
      </c>
      <c r="AF325" s="4">
        <v>130</v>
      </c>
      <c r="AG325" s="4">
        <v>0</v>
      </c>
      <c r="AH325" s="4">
        <v>0</v>
      </c>
      <c r="AI325" s="4">
        <v>130</v>
      </c>
      <c r="AJ325" s="4">
        <v>0</v>
      </c>
      <c r="AK325" s="5">
        <v>380</v>
      </c>
      <c r="AL325" s="5">
        <v>0</v>
      </c>
      <c r="AM325" s="5">
        <v>0</v>
      </c>
      <c r="AN325" s="5">
        <v>380</v>
      </c>
      <c r="AO325" s="5">
        <v>0</v>
      </c>
      <c r="AP325" s="5">
        <v>250</v>
      </c>
      <c r="AQ325" s="5">
        <v>0</v>
      </c>
      <c r="AR325" s="5">
        <v>0</v>
      </c>
      <c r="AS325" s="5">
        <v>250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250</v>
      </c>
      <c r="BA325" s="5">
        <v>0</v>
      </c>
      <c r="BB325" s="5">
        <v>0</v>
      </c>
      <c r="BC325" s="5">
        <v>250</v>
      </c>
      <c r="BD325" s="5">
        <v>0</v>
      </c>
      <c r="BE325" s="5">
        <v>250</v>
      </c>
      <c r="BF325" s="5">
        <v>0</v>
      </c>
      <c r="BG325" s="5">
        <v>0</v>
      </c>
      <c r="BH325" s="5">
        <v>250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250</v>
      </c>
      <c r="BP325" s="4">
        <v>0</v>
      </c>
      <c r="BQ325" s="4">
        <v>0</v>
      </c>
      <c r="BR325" s="4">
        <v>250</v>
      </c>
      <c r="BS325" s="4">
        <v>0</v>
      </c>
      <c r="BT325" s="3"/>
    </row>
    <row r="326" spans="1:72" ht="31.5" x14ac:dyDescent="0.25">
      <c r="A326" s="3"/>
      <c r="B326" s="1"/>
      <c r="C326" s="1" t="s">
        <v>308</v>
      </c>
      <c r="D326" s="1"/>
      <c r="E326" s="1" t="s">
        <v>43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2"/>
      <c r="W326" s="2"/>
      <c r="X326" s="2"/>
      <c r="Y326" s="2"/>
      <c r="Z326" s="3" t="s">
        <v>42</v>
      </c>
      <c r="AA326" s="4">
        <v>1776.9349999999999</v>
      </c>
      <c r="AB326" s="4">
        <v>0</v>
      </c>
      <c r="AC326" s="4">
        <v>0</v>
      </c>
      <c r="AD326" s="4">
        <v>1776.9349999999999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5">
        <v>1776.9349999999999</v>
      </c>
      <c r="AL326" s="5">
        <v>0</v>
      </c>
      <c r="AM326" s="5">
        <v>0</v>
      </c>
      <c r="AN326" s="5">
        <v>1776.9349999999999</v>
      </c>
      <c r="AO326" s="5">
        <v>0</v>
      </c>
      <c r="AP326" s="5">
        <v>1777.327</v>
      </c>
      <c r="AQ326" s="5">
        <v>0</v>
      </c>
      <c r="AR326" s="5">
        <v>0</v>
      </c>
      <c r="AS326" s="5">
        <v>1777.327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1777.327</v>
      </c>
      <c r="BA326" s="5">
        <v>0</v>
      </c>
      <c r="BB326" s="5">
        <v>0</v>
      </c>
      <c r="BC326" s="5">
        <v>1777.327</v>
      </c>
      <c r="BD326" s="5">
        <v>0</v>
      </c>
      <c r="BE326" s="5">
        <v>1777.327</v>
      </c>
      <c r="BF326" s="5">
        <v>0</v>
      </c>
      <c r="BG326" s="5">
        <v>0</v>
      </c>
      <c r="BH326" s="5">
        <v>1777.327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1777.327</v>
      </c>
      <c r="BP326" s="4">
        <v>0</v>
      </c>
      <c r="BQ326" s="4">
        <v>0</v>
      </c>
      <c r="BR326" s="4">
        <v>1777.327</v>
      </c>
      <c r="BS326" s="4">
        <v>0</v>
      </c>
      <c r="BT326" s="3"/>
    </row>
    <row r="327" spans="1:72" ht="94.5" x14ac:dyDescent="0.25">
      <c r="A327" s="3"/>
      <c r="B327" s="1"/>
      <c r="C327" s="1" t="s">
        <v>308</v>
      </c>
      <c r="D327" s="1"/>
      <c r="E327" s="1" t="s">
        <v>43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 t="s">
        <v>45</v>
      </c>
      <c r="U327" s="1"/>
      <c r="V327" s="2"/>
      <c r="W327" s="2"/>
      <c r="X327" s="2"/>
      <c r="Y327" s="2"/>
      <c r="Z327" s="3" t="s">
        <v>44</v>
      </c>
      <c r="AA327" s="4">
        <v>1720.472</v>
      </c>
      <c r="AB327" s="4">
        <v>0</v>
      </c>
      <c r="AC327" s="4">
        <v>0</v>
      </c>
      <c r="AD327" s="4">
        <v>1720.472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5">
        <v>1720.472</v>
      </c>
      <c r="AL327" s="5">
        <v>0</v>
      </c>
      <c r="AM327" s="5">
        <v>0</v>
      </c>
      <c r="AN327" s="5">
        <v>1720.472</v>
      </c>
      <c r="AO327" s="5">
        <v>0</v>
      </c>
      <c r="AP327" s="5">
        <v>1720.864</v>
      </c>
      <c r="AQ327" s="5">
        <v>0</v>
      </c>
      <c r="AR327" s="5">
        <v>0</v>
      </c>
      <c r="AS327" s="5">
        <v>1720.864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1720.864</v>
      </c>
      <c r="BA327" s="5">
        <v>0</v>
      </c>
      <c r="BB327" s="5">
        <v>0</v>
      </c>
      <c r="BC327" s="5">
        <v>1720.864</v>
      </c>
      <c r="BD327" s="5">
        <v>0</v>
      </c>
      <c r="BE327" s="5">
        <v>1720.864</v>
      </c>
      <c r="BF327" s="5">
        <v>0</v>
      </c>
      <c r="BG327" s="5">
        <v>0</v>
      </c>
      <c r="BH327" s="5">
        <v>1720.864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1720.864</v>
      </c>
      <c r="BP327" s="4">
        <v>0</v>
      </c>
      <c r="BQ327" s="4">
        <v>0</v>
      </c>
      <c r="BR327" s="4">
        <v>1720.864</v>
      </c>
      <c r="BS327" s="4">
        <v>0</v>
      </c>
      <c r="BT327" s="3"/>
    </row>
    <row r="328" spans="1:72" ht="47.25" x14ac:dyDescent="0.25">
      <c r="A328" s="3"/>
      <c r="B328" s="1"/>
      <c r="C328" s="1" t="s">
        <v>308</v>
      </c>
      <c r="D328" s="1"/>
      <c r="E328" s="1" t="s">
        <v>43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 t="s">
        <v>47</v>
      </c>
      <c r="U328" s="1"/>
      <c r="V328" s="2"/>
      <c r="W328" s="2"/>
      <c r="X328" s="2"/>
      <c r="Y328" s="2"/>
      <c r="Z328" s="3" t="s">
        <v>46</v>
      </c>
      <c r="AA328" s="4">
        <v>56.463000000000001</v>
      </c>
      <c r="AB328" s="4">
        <v>0</v>
      </c>
      <c r="AC328" s="4">
        <v>0</v>
      </c>
      <c r="AD328" s="4">
        <v>56.463000000000001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5">
        <v>56.463000000000001</v>
      </c>
      <c r="AL328" s="5">
        <v>0</v>
      </c>
      <c r="AM328" s="5">
        <v>0</v>
      </c>
      <c r="AN328" s="5">
        <v>56.463000000000001</v>
      </c>
      <c r="AO328" s="5">
        <v>0</v>
      </c>
      <c r="AP328" s="5">
        <v>56.463000000000001</v>
      </c>
      <c r="AQ328" s="5">
        <v>0</v>
      </c>
      <c r="AR328" s="5">
        <v>0</v>
      </c>
      <c r="AS328" s="5">
        <v>56.463000000000001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56.463000000000001</v>
      </c>
      <c r="BA328" s="5">
        <v>0</v>
      </c>
      <c r="BB328" s="5">
        <v>0</v>
      </c>
      <c r="BC328" s="5">
        <v>56.463000000000001</v>
      </c>
      <c r="BD328" s="5">
        <v>0</v>
      </c>
      <c r="BE328" s="5">
        <v>56.463000000000001</v>
      </c>
      <c r="BF328" s="5">
        <v>0</v>
      </c>
      <c r="BG328" s="5">
        <v>0</v>
      </c>
      <c r="BH328" s="5">
        <v>56.463000000000001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56.463000000000001</v>
      </c>
      <c r="BP328" s="4">
        <v>0</v>
      </c>
      <c r="BQ328" s="4">
        <v>0</v>
      </c>
      <c r="BR328" s="4">
        <v>56.463000000000001</v>
      </c>
      <c r="BS328" s="4">
        <v>0</v>
      </c>
      <c r="BT328" s="3"/>
    </row>
    <row r="329" spans="1:72" ht="141.75" x14ac:dyDescent="0.25">
      <c r="A329" s="3"/>
      <c r="B329" s="1"/>
      <c r="C329" s="1" t="s">
        <v>147</v>
      </c>
      <c r="D329" s="1"/>
      <c r="E329" s="1" t="s">
        <v>253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2"/>
      <c r="W329" s="2"/>
      <c r="X329" s="2"/>
      <c r="Y329" s="2"/>
      <c r="Z329" s="19" t="s">
        <v>252</v>
      </c>
      <c r="AA329" s="4">
        <v>402</v>
      </c>
      <c r="AB329" s="4">
        <v>0</v>
      </c>
      <c r="AC329" s="4">
        <v>402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5">
        <v>402</v>
      </c>
      <c r="AL329" s="5">
        <v>0</v>
      </c>
      <c r="AM329" s="5">
        <v>402</v>
      </c>
      <c r="AN329" s="5">
        <v>0</v>
      </c>
      <c r="AO329" s="5">
        <v>0</v>
      </c>
      <c r="AP329" s="5">
        <v>402</v>
      </c>
      <c r="AQ329" s="5">
        <v>0</v>
      </c>
      <c r="AR329" s="5">
        <v>402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402</v>
      </c>
      <c r="BA329" s="5">
        <v>0</v>
      </c>
      <c r="BB329" s="5">
        <v>402</v>
      </c>
      <c r="BC329" s="5">
        <v>0</v>
      </c>
      <c r="BD329" s="5">
        <v>0</v>
      </c>
      <c r="BE329" s="5">
        <v>402</v>
      </c>
      <c r="BF329" s="5">
        <v>0</v>
      </c>
      <c r="BG329" s="5">
        <v>402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402</v>
      </c>
      <c r="BP329" s="4">
        <v>0</v>
      </c>
      <c r="BQ329" s="4">
        <v>402</v>
      </c>
      <c r="BR329" s="4">
        <v>0</v>
      </c>
      <c r="BS329" s="4">
        <v>0</v>
      </c>
      <c r="BT329" s="3"/>
    </row>
    <row r="330" spans="1:72" ht="47.25" x14ac:dyDescent="0.25">
      <c r="A330" s="3"/>
      <c r="B330" s="1"/>
      <c r="C330" s="1" t="s">
        <v>147</v>
      </c>
      <c r="D330" s="1"/>
      <c r="E330" s="1" t="s">
        <v>253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 t="s">
        <v>161</v>
      </c>
      <c r="U330" s="1"/>
      <c r="V330" s="2"/>
      <c r="W330" s="2"/>
      <c r="X330" s="2"/>
      <c r="Y330" s="2"/>
      <c r="Z330" s="3" t="s">
        <v>160</v>
      </c>
      <c r="AA330" s="4">
        <v>402</v>
      </c>
      <c r="AB330" s="4">
        <v>0</v>
      </c>
      <c r="AC330" s="4">
        <v>402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5">
        <v>402</v>
      </c>
      <c r="AL330" s="5">
        <v>0</v>
      </c>
      <c r="AM330" s="5">
        <v>402</v>
      </c>
      <c r="AN330" s="5">
        <v>0</v>
      </c>
      <c r="AO330" s="5">
        <v>0</v>
      </c>
      <c r="AP330" s="5">
        <v>402</v>
      </c>
      <c r="AQ330" s="5">
        <v>0</v>
      </c>
      <c r="AR330" s="5">
        <v>402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402</v>
      </c>
      <c r="BA330" s="5">
        <v>0</v>
      </c>
      <c r="BB330" s="5">
        <v>402</v>
      </c>
      <c r="BC330" s="5">
        <v>0</v>
      </c>
      <c r="BD330" s="5">
        <v>0</v>
      </c>
      <c r="BE330" s="5">
        <v>402</v>
      </c>
      <c r="BF330" s="5">
        <v>0</v>
      </c>
      <c r="BG330" s="5">
        <v>402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402</v>
      </c>
      <c r="BP330" s="4">
        <v>0</v>
      </c>
      <c r="BQ330" s="4">
        <v>402</v>
      </c>
      <c r="BR330" s="4">
        <v>0</v>
      </c>
      <c r="BS330" s="4">
        <v>0</v>
      </c>
      <c r="BT330" s="3"/>
    </row>
    <row r="331" spans="1:72" ht="31.5" x14ac:dyDescent="0.25">
      <c r="A331" s="3"/>
      <c r="B331" s="1"/>
      <c r="C331" s="1" t="s">
        <v>155</v>
      </c>
      <c r="D331" s="1"/>
      <c r="E331" s="1" t="s">
        <v>317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2"/>
      <c r="W331" s="2"/>
      <c r="X331" s="2"/>
      <c r="Y331" s="2"/>
      <c r="Z331" s="3" t="s">
        <v>316</v>
      </c>
      <c r="AA331" s="4">
        <v>10131.438</v>
      </c>
      <c r="AB331" s="4">
        <v>0</v>
      </c>
      <c r="AC331" s="4">
        <v>0</v>
      </c>
      <c r="AD331" s="4">
        <v>10131.438</v>
      </c>
      <c r="AE331" s="4">
        <v>0</v>
      </c>
      <c r="AF331" s="4">
        <v>1354.56843</v>
      </c>
      <c r="AG331" s="4">
        <v>0</v>
      </c>
      <c r="AH331" s="4">
        <v>0</v>
      </c>
      <c r="AI331" s="4">
        <v>1354.56843</v>
      </c>
      <c r="AJ331" s="4">
        <v>0</v>
      </c>
      <c r="AK331" s="5">
        <v>11486.006429999999</v>
      </c>
      <c r="AL331" s="5">
        <v>0</v>
      </c>
      <c r="AM331" s="5">
        <v>0</v>
      </c>
      <c r="AN331" s="5">
        <v>11486.006429999999</v>
      </c>
      <c r="AO331" s="5">
        <v>0</v>
      </c>
      <c r="AP331" s="5">
        <v>3928.1379999999999</v>
      </c>
      <c r="AQ331" s="5">
        <v>0</v>
      </c>
      <c r="AR331" s="5">
        <v>0</v>
      </c>
      <c r="AS331" s="5">
        <v>3928.1379999999999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3928.1379999999999</v>
      </c>
      <c r="BA331" s="5">
        <v>0</v>
      </c>
      <c r="BB331" s="5">
        <v>0</v>
      </c>
      <c r="BC331" s="5">
        <v>3928.1379999999999</v>
      </c>
      <c r="BD331" s="5">
        <v>0</v>
      </c>
      <c r="BE331" s="5">
        <v>10414.66</v>
      </c>
      <c r="BF331" s="5">
        <v>0</v>
      </c>
      <c r="BG331" s="5">
        <v>0</v>
      </c>
      <c r="BH331" s="5">
        <v>10414.66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10414.66</v>
      </c>
      <c r="BP331" s="4">
        <v>0</v>
      </c>
      <c r="BQ331" s="4">
        <v>0</v>
      </c>
      <c r="BR331" s="4">
        <v>10414.66</v>
      </c>
      <c r="BS331" s="4">
        <v>0</v>
      </c>
      <c r="BT331" s="3"/>
    </row>
    <row r="332" spans="1:72" ht="47.25" x14ac:dyDescent="0.25">
      <c r="A332" s="3"/>
      <c r="B332" s="1"/>
      <c r="C332" s="1" t="s">
        <v>155</v>
      </c>
      <c r="D332" s="1"/>
      <c r="E332" s="1" t="s">
        <v>317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 t="s">
        <v>161</v>
      </c>
      <c r="U332" s="1"/>
      <c r="V332" s="2"/>
      <c r="W332" s="2"/>
      <c r="X332" s="2"/>
      <c r="Y332" s="2"/>
      <c r="Z332" s="3" t="s">
        <v>160</v>
      </c>
      <c r="AA332" s="4">
        <v>10131.438</v>
      </c>
      <c r="AB332" s="4">
        <v>0</v>
      </c>
      <c r="AC332" s="4">
        <v>0</v>
      </c>
      <c r="AD332" s="4">
        <v>10131.438</v>
      </c>
      <c r="AE332" s="4">
        <v>0</v>
      </c>
      <c r="AF332" s="4">
        <v>1354.56843</v>
      </c>
      <c r="AG332" s="4">
        <v>0</v>
      </c>
      <c r="AH332" s="4">
        <v>0</v>
      </c>
      <c r="AI332" s="4">
        <v>1354.56843</v>
      </c>
      <c r="AJ332" s="4">
        <v>0</v>
      </c>
      <c r="AK332" s="5">
        <v>11486.006429999999</v>
      </c>
      <c r="AL332" s="5">
        <v>0</v>
      </c>
      <c r="AM332" s="5">
        <v>0</v>
      </c>
      <c r="AN332" s="5">
        <v>11486.006429999999</v>
      </c>
      <c r="AO332" s="5">
        <v>0</v>
      </c>
      <c r="AP332" s="5">
        <v>3928.1379999999999</v>
      </c>
      <c r="AQ332" s="5">
        <v>0</v>
      </c>
      <c r="AR332" s="5">
        <v>0</v>
      </c>
      <c r="AS332" s="5">
        <v>3928.1379999999999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3928.1379999999999</v>
      </c>
      <c r="BA332" s="5">
        <v>0</v>
      </c>
      <c r="BB332" s="5">
        <v>0</v>
      </c>
      <c r="BC332" s="5">
        <v>3928.1379999999999</v>
      </c>
      <c r="BD332" s="5">
        <v>0</v>
      </c>
      <c r="BE332" s="5">
        <v>10414.66</v>
      </c>
      <c r="BF332" s="5">
        <v>0</v>
      </c>
      <c r="BG332" s="5">
        <v>0</v>
      </c>
      <c r="BH332" s="5">
        <v>10414.66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10414.66</v>
      </c>
      <c r="BP332" s="4">
        <v>0</v>
      </c>
      <c r="BQ332" s="4">
        <v>0</v>
      </c>
      <c r="BR332" s="4">
        <v>10414.66</v>
      </c>
      <c r="BS332" s="4">
        <v>0</v>
      </c>
      <c r="BT332" s="3"/>
    </row>
    <row r="333" spans="1:72" ht="47.25" x14ac:dyDescent="0.25">
      <c r="A333" s="3"/>
      <c r="B333" s="1"/>
      <c r="C333" s="1" t="s">
        <v>155</v>
      </c>
      <c r="D333" s="1"/>
      <c r="E333" s="1" t="s">
        <v>319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2"/>
      <c r="W333" s="2"/>
      <c r="X333" s="2"/>
      <c r="Y333" s="2"/>
      <c r="Z333" s="3" t="s">
        <v>318</v>
      </c>
      <c r="AA333" s="4">
        <v>200</v>
      </c>
      <c r="AB333" s="4">
        <v>0</v>
      </c>
      <c r="AC333" s="4">
        <v>0</v>
      </c>
      <c r="AD333" s="4">
        <v>200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5">
        <v>200</v>
      </c>
      <c r="AL333" s="5">
        <v>0</v>
      </c>
      <c r="AM333" s="5">
        <v>0</v>
      </c>
      <c r="AN333" s="5">
        <v>200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200</v>
      </c>
      <c r="BF333" s="5">
        <v>0</v>
      </c>
      <c r="BG333" s="5">
        <v>0</v>
      </c>
      <c r="BH333" s="5">
        <v>200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200</v>
      </c>
      <c r="BP333" s="4">
        <v>0</v>
      </c>
      <c r="BQ333" s="4">
        <v>0</v>
      </c>
      <c r="BR333" s="4">
        <v>200</v>
      </c>
      <c r="BS333" s="4">
        <v>0</v>
      </c>
      <c r="BT333" s="3"/>
    </row>
    <row r="334" spans="1:72" ht="47.25" x14ac:dyDescent="0.25">
      <c r="A334" s="3"/>
      <c r="B334" s="1"/>
      <c r="C334" s="1" t="s">
        <v>155</v>
      </c>
      <c r="D334" s="1"/>
      <c r="E334" s="1" t="s">
        <v>319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 t="s">
        <v>161</v>
      </c>
      <c r="U334" s="1"/>
      <c r="V334" s="2"/>
      <c r="W334" s="2"/>
      <c r="X334" s="2"/>
      <c r="Y334" s="2"/>
      <c r="Z334" s="3" t="s">
        <v>160</v>
      </c>
      <c r="AA334" s="4">
        <v>200</v>
      </c>
      <c r="AB334" s="4">
        <v>0</v>
      </c>
      <c r="AC334" s="4">
        <v>0</v>
      </c>
      <c r="AD334" s="4">
        <v>200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5">
        <v>200</v>
      </c>
      <c r="AL334" s="5">
        <v>0</v>
      </c>
      <c r="AM334" s="5">
        <v>0</v>
      </c>
      <c r="AN334" s="5">
        <v>200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200</v>
      </c>
      <c r="BF334" s="5">
        <v>0</v>
      </c>
      <c r="BG334" s="5">
        <v>0</v>
      </c>
      <c r="BH334" s="5">
        <v>200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200</v>
      </c>
      <c r="BP334" s="4">
        <v>0</v>
      </c>
      <c r="BQ334" s="4">
        <v>0</v>
      </c>
      <c r="BR334" s="4">
        <v>200</v>
      </c>
      <c r="BS334" s="4">
        <v>0</v>
      </c>
      <c r="BT334" s="3"/>
    </row>
    <row r="335" spans="1:72" ht="63" x14ac:dyDescent="0.25">
      <c r="A335" s="14"/>
      <c r="B335" s="15" t="s">
        <v>320</v>
      </c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16"/>
      <c r="X335" s="16"/>
      <c r="Y335" s="16"/>
      <c r="Z335" s="14" t="s">
        <v>321</v>
      </c>
      <c r="AA335" s="17">
        <v>31476.920999999998</v>
      </c>
      <c r="AB335" s="17">
        <v>0</v>
      </c>
      <c r="AC335" s="17">
        <v>4803.5839999999998</v>
      </c>
      <c r="AD335" s="17">
        <v>26673.337</v>
      </c>
      <c r="AE335" s="17">
        <v>0</v>
      </c>
      <c r="AF335" s="17">
        <v>-790.88288999999997</v>
      </c>
      <c r="AG335" s="17">
        <v>0</v>
      </c>
      <c r="AH335" s="17">
        <v>0</v>
      </c>
      <c r="AI335" s="17">
        <v>-790.88288999999997</v>
      </c>
      <c r="AJ335" s="17">
        <v>0</v>
      </c>
      <c r="AK335" s="18">
        <v>30686.038110000001</v>
      </c>
      <c r="AL335" s="18">
        <v>0</v>
      </c>
      <c r="AM335" s="18">
        <v>4803.5839999999998</v>
      </c>
      <c r="AN335" s="18">
        <v>25882.454109999999</v>
      </c>
      <c r="AO335" s="18">
        <v>0</v>
      </c>
      <c r="AP335" s="18">
        <v>31273.712619999998</v>
      </c>
      <c r="AQ335" s="18">
        <v>0</v>
      </c>
      <c r="AR335" s="18">
        <v>4878.3940000000002</v>
      </c>
      <c r="AS335" s="18">
        <v>26395.318619999998</v>
      </c>
      <c r="AT335" s="18">
        <v>0</v>
      </c>
      <c r="AU335" s="18">
        <v>0</v>
      </c>
      <c r="AV335" s="18">
        <v>0</v>
      </c>
      <c r="AW335" s="18">
        <v>0</v>
      </c>
      <c r="AX335" s="18">
        <v>0</v>
      </c>
      <c r="AY335" s="18">
        <v>0</v>
      </c>
      <c r="AZ335" s="18">
        <v>31273.712619999998</v>
      </c>
      <c r="BA335" s="18">
        <v>0</v>
      </c>
      <c r="BB335" s="18">
        <v>4878.3940000000002</v>
      </c>
      <c r="BC335" s="18">
        <v>26395.318619999998</v>
      </c>
      <c r="BD335" s="18">
        <v>0</v>
      </c>
      <c r="BE335" s="18">
        <v>30679.006600000001</v>
      </c>
      <c r="BF335" s="18">
        <v>0</v>
      </c>
      <c r="BG335" s="18">
        <v>4883.7669999999998</v>
      </c>
      <c r="BH335" s="18">
        <v>25795.239600000001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0</v>
      </c>
      <c r="BO335" s="18">
        <v>30679.006600000001</v>
      </c>
      <c r="BP335" s="17">
        <v>0</v>
      </c>
      <c r="BQ335" s="17">
        <v>4883.7669999999998</v>
      </c>
      <c r="BR335" s="17">
        <v>25795.239600000001</v>
      </c>
      <c r="BS335" s="17">
        <v>0</v>
      </c>
      <c r="BT335" s="14"/>
    </row>
    <row r="336" spans="1:72" ht="31.5" x14ac:dyDescent="0.25">
      <c r="A336" s="3"/>
      <c r="B336" s="1"/>
      <c r="C336" s="1" t="s">
        <v>41</v>
      </c>
      <c r="D336" s="1"/>
      <c r="E336" s="1" t="s">
        <v>43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2"/>
      <c r="W336" s="2"/>
      <c r="X336" s="2"/>
      <c r="Y336" s="2"/>
      <c r="Z336" s="3" t="s">
        <v>42</v>
      </c>
      <c r="AA336" s="4">
        <v>9024.67</v>
      </c>
      <c r="AB336" s="4">
        <v>0</v>
      </c>
      <c r="AC336" s="4">
        <v>0</v>
      </c>
      <c r="AD336" s="4">
        <v>9024.67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5">
        <v>9024.67</v>
      </c>
      <c r="AL336" s="5">
        <v>0</v>
      </c>
      <c r="AM336" s="5">
        <v>0</v>
      </c>
      <c r="AN336" s="5">
        <v>9024.67</v>
      </c>
      <c r="AO336" s="5">
        <v>0</v>
      </c>
      <c r="AP336" s="5">
        <v>9026.68</v>
      </c>
      <c r="AQ336" s="5">
        <v>0</v>
      </c>
      <c r="AR336" s="5">
        <v>0</v>
      </c>
      <c r="AS336" s="5">
        <v>9026.68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9026.68</v>
      </c>
      <c r="BA336" s="5">
        <v>0</v>
      </c>
      <c r="BB336" s="5">
        <v>0</v>
      </c>
      <c r="BC336" s="5">
        <v>9026.68</v>
      </c>
      <c r="BD336" s="5">
        <v>0</v>
      </c>
      <c r="BE336" s="5">
        <v>9026.68</v>
      </c>
      <c r="BF336" s="5">
        <v>0</v>
      </c>
      <c r="BG336" s="5">
        <v>0</v>
      </c>
      <c r="BH336" s="5">
        <v>9026.68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9026.68</v>
      </c>
      <c r="BP336" s="4">
        <v>0</v>
      </c>
      <c r="BQ336" s="4">
        <v>0</v>
      </c>
      <c r="BR336" s="4">
        <v>9026.68</v>
      </c>
      <c r="BS336" s="4">
        <v>0</v>
      </c>
      <c r="BT336" s="3"/>
    </row>
    <row r="337" spans="1:72" ht="94.5" x14ac:dyDescent="0.25">
      <c r="A337" s="3"/>
      <c r="B337" s="1"/>
      <c r="C337" s="1" t="s">
        <v>41</v>
      </c>
      <c r="D337" s="1"/>
      <c r="E337" s="1" t="s">
        <v>43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 t="s">
        <v>45</v>
      </c>
      <c r="U337" s="1"/>
      <c r="V337" s="2"/>
      <c r="W337" s="2"/>
      <c r="X337" s="2"/>
      <c r="Y337" s="2"/>
      <c r="Z337" s="3" t="s">
        <v>44</v>
      </c>
      <c r="AA337" s="4">
        <v>8537.7630000000008</v>
      </c>
      <c r="AB337" s="4">
        <v>0</v>
      </c>
      <c r="AC337" s="4">
        <v>0</v>
      </c>
      <c r="AD337" s="4">
        <v>8537.7630000000008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5">
        <v>8537.7630000000008</v>
      </c>
      <c r="AL337" s="5">
        <v>0</v>
      </c>
      <c r="AM337" s="5">
        <v>0</v>
      </c>
      <c r="AN337" s="5">
        <v>8537.7630000000008</v>
      </c>
      <c r="AO337" s="5">
        <v>0</v>
      </c>
      <c r="AP337" s="5">
        <v>8539.7729999999992</v>
      </c>
      <c r="AQ337" s="5">
        <v>0</v>
      </c>
      <c r="AR337" s="5">
        <v>0</v>
      </c>
      <c r="AS337" s="5">
        <v>8539.7729999999992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8539.7729999999992</v>
      </c>
      <c r="BA337" s="5">
        <v>0</v>
      </c>
      <c r="BB337" s="5">
        <v>0</v>
      </c>
      <c r="BC337" s="5">
        <v>8539.7729999999992</v>
      </c>
      <c r="BD337" s="5">
        <v>0</v>
      </c>
      <c r="BE337" s="5">
        <v>8539.7729999999992</v>
      </c>
      <c r="BF337" s="5">
        <v>0</v>
      </c>
      <c r="BG337" s="5">
        <v>0</v>
      </c>
      <c r="BH337" s="5">
        <v>8539.7729999999992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8539.7729999999992</v>
      </c>
      <c r="BP337" s="4">
        <v>0</v>
      </c>
      <c r="BQ337" s="4">
        <v>0</v>
      </c>
      <c r="BR337" s="4">
        <v>8539.7729999999992</v>
      </c>
      <c r="BS337" s="4">
        <v>0</v>
      </c>
      <c r="BT337" s="3"/>
    </row>
    <row r="338" spans="1:72" ht="47.25" x14ac:dyDescent="0.25">
      <c r="A338" s="3"/>
      <c r="B338" s="1"/>
      <c r="C338" s="1" t="s">
        <v>41</v>
      </c>
      <c r="D338" s="1"/>
      <c r="E338" s="1" t="s">
        <v>43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 t="s">
        <v>47</v>
      </c>
      <c r="U338" s="1"/>
      <c r="V338" s="2"/>
      <c r="W338" s="2"/>
      <c r="X338" s="2"/>
      <c r="Y338" s="2"/>
      <c r="Z338" s="3" t="s">
        <v>46</v>
      </c>
      <c r="AA338" s="4">
        <v>486.90699999999998</v>
      </c>
      <c r="AB338" s="4">
        <v>0</v>
      </c>
      <c r="AC338" s="4">
        <v>0</v>
      </c>
      <c r="AD338" s="4">
        <v>486.90699999999998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5">
        <v>486.90699999999998</v>
      </c>
      <c r="AL338" s="5">
        <v>0</v>
      </c>
      <c r="AM338" s="5">
        <v>0</v>
      </c>
      <c r="AN338" s="5">
        <v>486.90699999999998</v>
      </c>
      <c r="AO338" s="5">
        <v>0</v>
      </c>
      <c r="AP338" s="5">
        <v>486.90699999999998</v>
      </c>
      <c r="AQ338" s="5">
        <v>0</v>
      </c>
      <c r="AR338" s="5">
        <v>0</v>
      </c>
      <c r="AS338" s="5">
        <v>486.90699999999998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486.90699999999998</v>
      </c>
      <c r="BA338" s="5">
        <v>0</v>
      </c>
      <c r="BB338" s="5">
        <v>0</v>
      </c>
      <c r="BC338" s="5">
        <v>486.90699999999998</v>
      </c>
      <c r="BD338" s="5">
        <v>0</v>
      </c>
      <c r="BE338" s="5">
        <v>486.90699999999998</v>
      </c>
      <c r="BF338" s="5">
        <v>0</v>
      </c>
      <c r="BG338" s="5">
        <v>0</v>
      </c>
      <c r="BH338" s="5">
        <v>486.90699999999998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486.90699999999998</v>
      </c>
      <c r="BP338" s="4">
        <v>0</v>
      </c>
      <c r="BQ338" s="4">
        <v>0</v>
      </c>
      <c r="BR338" s="4">
        <v>486.90699999999998</v>
      </c>
      <c r="BS338" s="4">
        <v>0</v>
      </c>
      <c r="BT338" s="3"/>
    </row>
    <row r="339" spans="1:72" ht="15.75" x14ac:dyDescent="0.25">
      <c r="A339" s="3"/>
      <c r="B339" s="1"/>
      <c r="C339" s="1" t="s">
        <v>322</v>
      </c>
      <c r="D339" s="1"/>
      <c r="E339" s="1" t="s">
        <v>324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2"/>
      <c r="W339" s="2"/>
      <c r="X339" s="2"/>
      <c r="Y339" s="2"/>
      <c r="Z339" s="3" t="s">
        <v>323</v>
      </c>
      <c r="AA339" s="4">
        <v>500</v>
      </c>
      <c r="AB339" s="4">
        <v>0</v>
      </c>
      <c r="AC339" s="4">
        <v>0</v>
      </c>
      <c r="AD339" s="4">
        <v>500</v>
      </c>
      <c r="AE339" s="4">
        <v>0</v>
      </c>
      <c r="AF339" s="4">
        <v>-500</v>
      </c>
      <c r="AG339" s="4">
        <v>0</v>
      </c>
      <c r="AH339" s="4">
        <v>0</v>
      </c>
      <c r="AI339" s="4">
        <v>-500</v>
      </c>
      <c r="AJ339" s="4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500</v>
      </c>
      <c r="AQ339" s="5">
        <v>0</v>
      </c>
      <c r="AR339" s="5">
        <v>0</v>
      </c>
      <c r="AS339" s="5">
        <v>500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500</v>
      </c>
      <c r="BA339" s="5">
        <v>0</v>
      </c>
      <c r="BB339" s="5">
        <v>0</v>
      </c>
      <c r="BC339" s="5">
        <v>500</v>
      </c>
      <c r="BD339" s="5">
        <v>0</v>
      </c>
      <c r="BE339" s="5">
        <v>500</v>
      </c>
      <c r="BF339" s="5">
        <v>0</v>
      </c>
      <c r="BG339" s="5">
        <v>0</v>
      </c>
      <c r="BH339" s="5">
        <v>500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500</v>
      </c>
      <c r="BP339" s="4">
        <v>0</v>
      </c>
      <c r="BQ339" s="4">
        <v>0</v>
      </c>
      <c r="BR339" s="4">
        <v>500</v>
      </c>
      <c r="BS339" s="4">
        <v>0</v>
      </c>
      <c r="BT339" s="3"/>
    </row>
    <row r="340" spans="1:72" ht="15.75" x14ac:dyDescent="0.25">
      <c r="A340" s="3"/>
      <c r="B340" s="1"/>
      <c r="C340" s="1" t="s">
        <v>322</v>
      </c>
      <c r="D340" s="1"/>
      <c r="E340" s="1" t="s">
        <v>324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 t="s">
        <v>77</v>
      </c>
      <c r="U340" s="1"/>
      <c r="V340" s="2"/>
      <c r="W340" s="2"/>
      <c r="X340" s="2"/>
      <c r="Y340" s="2"/>
      <c r="Z340" s="3" t="s">
        <v>76</v>
      </c>
      <c r="AA340" s="4">
        <v>500</v>
      </c>
      <c r="AB340" s="4">
        <v>0</v>
      </c>
      <c r="AC340" s="4">
        <v>0</v>
      </c>
      <c r="AD340" s="4">
        <v>500</v>
      </c>
      <c r="AE340" s="4">
        <v>0</v>
      </c>
      <c r="AF340" s="4">
        <v>-500</v>
      </c>
      <c r="AG340" s="4">
        <v>0</v>
      </c>
      <c r="AH340" s="4">
        <v>0</v>
      </c>
      <c r="AI340" s="4">
        <v>-500</v>
      </c>
      <c r="AJ340" s="4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500</v>
      </c>
      <c r="AQ340" s="5">
        <v>0</v>
      </c>
      <c r="AR340" s="5">
        <v>0</v>
      </c>
      <c r="AS340" s="5">
        <v>500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500</v>
      </c>
      <c r="BA340" s="5">
        <v>0</v>
      </c>
      <c r="BB340" s="5">
        <v>0</v>
      </c>
      <c r="BC340" s="5">
        <v>500</v>
      </c>
      <c r="BD340" s="5">
        <v>0</v>
      </c>
      <c r="BE340" s="5">
        <v>500</v>
      </c>
      <c r="BF340" s="5">
        <v>0</v>
      </c>
      <c r="BG340" s="5">
        <v>0</v>
      </c>
      <c r="BH340" s="5">
        <v>500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500</v>
      </c>
      <c r="BP340" s="4">
        <v>0</v>
      </c>
      <c r="BQ340" s="4">
        <v>0</v>
      </c>
      <c r="BR340" s="4">
        <v>500</v>
      </c>
      <c r="BS340" s="4">
        <v>0</v>
      </c>
      <c r="BT340" s="3"/>
    </row>
    <row r="341" spans="1:72" ht="47.25" x14ac:dyDescent="0.25">
      <c r="A341" s="3"/>
      <c r="B341" s="1"/>
      <c r="C341" s="1" t="s">
        <v>81</v>
      </c>
      <c r="D341" s="1"/>
      <c r="E341" s="1" t="s">
        <v>325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2"/>
      <c r="W341" s="2"/>
      <c r="X341" s="2"/>
      <c r="Y341" s="2"/>
      <c r="Z341" s="3" t="s">
        <v>208</v>
      </c>
      <c r="AA341" s="4">
        <v>4803.5839999999998</v>
      </c>
      <c r="AB341" s="4">
        <v>0</v>
      </c>
      <c r="AC341" s="4">
        <v>4803.5839999999998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5">
        <v>4803.5839999999998</v>
      </c>
      <c r="AL341" s="5">
        <v>0</v>
      </c>
      <c r="AM341" s="5">
        <v>4803.5839999999998</v>
      </c>
      <c r="AN341" s="5">
        <v>0</v>
      </c>
      <c r="AO341" s="5">
        <v>0</v>
      </c>
      <c r="AP341" s="5">
        <v>4878.3940000000002</v>
      </c>
      <c r="AQ341" s="5">
        <v>0</v>
      </c>
      <c r="AR341" s="5">
        <v>4878.3940000000002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4878.3940000000002</v>
      </c>
      <c r="BA341" s="5">
        <v>0</v>
      </c>
      <c r="BB341" s="5">
        <v>4878.3940000000002</v>
      </c>
      <c r="BC341" s="5">
        <v>0</v>
      </c>
      <c r="BD341" s="5">
        <v>0</v>
      </c>
      <c r="BE341" s="5">
        <v>4883.7669999999998</v>
      </c>
      <c r="BF341" s="5">
        <v>0</v>
      </c>
      <c r="BG341" s="5">
        <v>4883.7669999999998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4883.7669999999998</v>
      </c>
      <c r="BP341" s="4">
        <v>0</v>
      </c>
      <c r="BQ341" s="4">
        <v>4883.7669999999998</v>
      </c>
      <c r="BR341" s="4">
        <v>0</v>
      </c>
      <c r="BS341" s="4">
        <v>0</v>
      </c>
      <c r="BT341" s="3"/>
    </row>
    <row r="342" spans="1:72" ht="94.5" x14ac:dyDescent="0.25">
      <c r="A342" s="3"/>
      <c r="B342" s="1"/>
      <c r="C342" s="1" t="s">
        <v>81</v>
      </c>
      <c r="D342" s="1"/>
      <c r="E342" s="1" t="s">
        <v>325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 t="s">
        <v>45</v>
      </c>
      <c r="U342" s="1"/>
      <c r="V342" s="2"/>
      <c r="W342" s="2"/>
      <c r="X342" s="2"/>
      <c r="Y342" s="2"/>
      <c r="Z342" s="3" t="s">
        <v>44</v>
      </c>
      <c r="AA342" s="4">
        <v>4803.5839999999998</v>
      </c>
      <c r="AB342" s="4">
        <v>0</v>
      </c>
      <c r="AC342" s="4">
        <v>4803.5839999999998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5">
        <v>4803.5839999999998</v>
      </c>
      <c r="AL342" s="5">
        <v>0</v>
      </c>
      <c r="AM342" s="5">
        <v>4803.5839999999998</v>
      </c>
      <c r="AN342" s="5">
        <v>0</v>
      </c>
      <c r="AO342" s="5">
        <v>0</v>
      </c>
      <c r="AP342" s="5">
        <v>4878.3940000000002</v>
      </c>
      <c r="AQ342" s="5">
        <v>0</v>
      </c>
      <c r="AR342" s="5">
        <v>4878.3940000000002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4878.3940000000002</v>
      </c>
      <c r="BA342" s="5">
        <v>0</v>
      </c>
      <c r="BB342" s="5">
        <v>4878.3940000000002</v>
      </c>
      <c r="BC342" s="5">
        <v>0</v>
      </c>
      <c r="BD342" s="5">
        <v>0</v>
      </c>
      <c r="BE342" s="5">
        <v>4883.7669999999998</v>
      </c>
      <c r="BF342" s="5">
        <v>0</v>
      </c>
      <c r="BG342" s="5">
        <v>4883.7669999999998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4883.7669999999998</v>
      </c>
      <c r="BP342" s="4">
        <v>0</v>
      </c>
      <c r="BQ342" s="4">
        <v>4883.7669999999998</v>
      </c>
      <c r="BR342" s="4">
        <v>0</v>
      </c>
      <c r="BS342" s="4">
        <v>0</v>
      </c>
      <c r="BT342" s="3"/>
    </row>
    <row r="343" spans="1:72" ht="15.75" x14ac:dyDescent="0.25">
      <c r="A343" s="3"/>
      <c r="B343" s="1"/>
      <c r="C343" s="1" t="s">
        <v>81</v>
      </c>
      <c r="D343" s="1"/>
      <c r="E343" s="1" t="s">
        <v>326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2"/>
      <c r="W343" s="2"/>
      <c r="X343" s="2"/>
      <c r="Y343" s="2"/>
      <c r="Z343" s="3" t="s">
        <v>92</v>
      </c>
      <c r="AA343" s="4">
        <v>17148.667000000001</v>
      </c>
      <c r="AB343" s="4">
        <v>0</v>
      </c>
      <c r="AC343" s="4">
        <v>0</v>
      </c>
      <c r="AD343" s="4">
        <v>17148.667000000001</v>
      </c>
      <c r="AE343" s="4">
        <v>0</v>
      </c>
      <c r="AF343" s="4">
        <v>-290.88288999999997</v>
      </c>
      <c r="AG343" s="4">
        <v>0</v>
      </c>
      <c r="AH343" s="4">
        <v>0</v>
      </c>
      <c r="AI343" s="4">
        <v>-290.88288999999997</v>
      </c>
      <c r="AJ343" s="4">
        <v>0</v>
      </c>
      <c r="AK343" s="5">
        <v>16857.784110000001</v>
      </c>
      <c r="AL343" s="5">
        <v>0</v>
      </c>
      <c r="AM343" s="5">
        <v>0</v>
      </c>
      <c r="AN343" s="5">
        <v>16857.784110000001</v>
      </c>
      <c r="AO343" s="5">
        <v>0</v>
      </c>
      <c r="AP343" s="5">
        <v>16868.638620000002</v>
      </c>
      <c r="AQ343" s="5">
        <v>0</v>
      </c>
      <c r="AR343" s="5">
        <v>0</v>
      </c>
      <c r="AS343" s="5">
        <v>16868.638620000002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16868.638620000002</v>
      </c>
      <c r="BA343" s="5">
        <v>0</v>
      </c>
      <c r="BB343" s="5">
        <v>0</v>
      </c>
      <c r="BC343" s="5">
        <v>16868.638620000002</v>
      </c>
      <c r="BD343" s="5">
        <v>0</v>
      </c>
      <c r="BE343" s="5">
        <v>16268.559600000001</v>
      </c>
      <c r="BF343" s="5">
        <v>0</v>
      </c>
      <c r="BG343" s="5">
        <v>0</v>
      </c>
      <c r="BH343" s="5">
        <v>16268.559600000001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16268.559600000001</v>
      </c>
      <c r="BP343" s="4">
        <v>0</v>
      </c>
      <c r="BQ343" s="4">
        <v>0</v>
      </c>
      <c r="BR343" s="4">
        <v>16268.559600000001</v>
      </c>
      <c r="BS343" s="4">
        <v>0</v>
      </c>
      <c r="BT343" s="3"/>
    </row>
    <row r="344" spans="1:72" ht="94.5" x14ac:dyDescent="0.25">
      <c r="A344" s="3"/>
      <c r="B344" s="1"/>
      <c r="C344" s="1" t="s">
        <v>81</v>
      </c>
      <c r="D344" s="1"/>
      <c r="E344" s="1" t="s">
        <v>326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 t="s">
        <v>45</v>
      </c>
      <c r="U344" s="1"/>
      <c r="V344" s="2"/>
      <c r="W344" s="2"/>
      <c r="X344" s="2"/>
      <c r="Y344" s="2"/>
      <c r="Z344" s="3" t="s">
        <v>44</v>
      </c>
      <c r="AA344" s="4">
        <v>15798.707</v>
      </c>
      <c r="AB344" s="4">
        <v>0</v>
      </c>
      <c r="AC344" s="4">
        <v>0</v>
      </c>
      <c r="AD344" s="4">
        <v>15798.707</v>
      </c>
      <c r="AE344" s="4">
        <v>0</v>
      </c>
      <c r="AF344" s="4">
        <v>-86.882890000000003</v>
      </c>
      <c r="AG344" s="4">
        <v>0</v>
      </c>
      <c r="AH344" s="4">
        <v>0</v>
      </c>
      <c r="AI344" s="4">
        <v>-86.882890000000003</v>
      </c>
      <c r="AJ344" s="4">
        <v>0</v>
      </c>
      <c r="AK344" s="5">
        <v>15711.82411</v>
      </c>
      <c r="AL344" s="5">
        <v>0</v>
      </c>
      <c r="AM344" s="5">
        <v>0</v>
      </c>
      <c r="AN344" s="5">
        <v>15711.82411</v>
      </c>
      <c r="AO344" s="5">
        <v>0</v>
      </c>
      <c r="AP344" s="5">
        <v>15518.678620000001</v>
      </c>
      <c r="AQ344" s="5">
        <v>0</v>
      </c>
      <c r="AR344" s="5">
        <v>0</v>
      </c>
      <c r="AS344" s="5">
        <v>15518.678620000001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15518.678620000001</v>
      </c>
      <c r="BA344" s="5">
        <v>0</v>
      </c>
      <c r="BB344" s="5">
        <v>0</v>
      </c>
      <c r="BC344" s="5">
        <v>15518.678620000001</v>
      </c>
      <c r="BD344" s="5">
        <v>0</v>
      </c>
      <c r="BE344" s="5">
        <v>14918.5996</v>
      </c>
      <c r="BF344" s="5">
        <v>0</v>
      </c>
      <c r="BG344" s="5">
        <v>0</v>
      </c>
      <c r="BH344" s="5">
        <v>14918.5996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14918.5996</v>
      </c>
      <c r="BP344" s="4">
        <v>0</v>
      </c>
      <c r="BQ344" s="4">
        <v>0</v>
      </c>
      <c r="BR344" s="4">
        <v>14918.5996</v>
      </c>
      <c r="BS344" s="4">
        <v>0</v>
      </c>
      <c r="BT344" s="3"/>
    </row>
    <row r="345" spans="1:72" ht="47.25" x14ac:dyDescent="0.25">
      <c r="A345" s="3"/>
      <c r="B345" s="1"/>
      <c r="C345" s="1" t="s">
        <v>81</v>
      </c>
      <c r="D345" s="1"/>
      <c r="E345" s="1" t="s">
        <v>326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 t="s">
        <v>47</v>
      </c>
      <c r="U345" s="1"/>
      <c r="V345" s="2"/>
      <c r="W345" s="2"/>
      <c r="X345" s="2"/>
      <c r="Y345" s="2"/>
      <c r="Z345" s="3" t="s">
        <v>46</v>
      </c>
      <c r="AA345" s="4">
        <v>1349.96</v>
      </c>
      <c r="AB345" s="4">
        <v>0</v>
      </c>
      <c r="AC345" s="4">
        <v>0</v>
      </c>
      <c r="AD345" s="4">
        <v>1349.96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5">
        <f>1349.96-204</f>
        <v>1145.96</v>
      </c>
      <c r="AL345" s="5">
        <v>0</v>
      </c>
      <c r="AM345" s="5">
        <v>0</v>
      </c>
      <c r="AN345" s="5">
        <v>1349.96</v>
      </c>
      <c r="AO345" s="5">
        <v>0</v>
      </c>
      <c r="AP345" s="5">
        <v>1349.96</v>
      </c>
      <c r="AQ345" s="5">
        <v>0</v>
      </c>
      <c r="AR345" s="5">
        <v>0</v>
      </c>
      <c r="AS345" s="5">
        <v>1349.96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1349.96</v>
      </c>
      <c r="BA345" s="5">
        <v>0</v>
      </c>
      <c r="BB345" s="5">
        <v>0</v>
      </c>
      <c r="BC345" s="5">
        <v>1349.96</v>
      </c>
      <c r="BD345" s="5">
        <v>0</v>
      </c>
      <c r="BE345" s="5">
        <v>1349.96</v>
      </c>
      <c r="BF345" s="5">
        <v>0</v>
      </c>
      <c r="BG345" s="5">
        <v>0</v>
      </c>
      <c r="BH345" s="5">
        <v>1349.96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1349.96</v>
      </c>
      <c r="BP345" s="4">
        <v>0</v>
      </c>
      <c r="BQ345" s="4">
        <v>0</v>
      </c>
      <c r="BR345" s="4">
        <v>1349.96</v>
      </c>
      <c r="BS345" s="4">
        <v>0</v>
      </c>
      <c r="BT345" s="3"/>
    </row>
    <row r="346" spans="1:72" ht="15.75" x14ac:dyDescent="0.25">
      <c r="A346" s="3"/>
      <c r="B346" s="1"/>
      <c r="C346" s="1" t="s">
        <v>81</v>
      </c>
      <c r="D346" s="1"/>
      <c r="E346" s="1" t="s">
        <v>326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 t="s">
        <v>77</v>
      </c>
      <c r="U346" s="1"/>
      <c r="V346" s="2"/>
      <c r="W346" s="2"/>
      <c r="X346" s="2"/>
      <c r="Y346" s="2"/>
      <c r="Z346" s="3" t="s">
        <v>76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-204</v>
      </c>
      <c r="AG346" s="4">
        <v>0</v>
      </c>
      <c r="AH346" s="4">
        <v>0</v>
      </c>
      <c r="AI346" s="4">
        <v>-204</v>
      </c>
      <c r="AJ346" s="4">
        <v>0</v>
      </c>
      <c r="AK346" s="5">
        <v>0</v>
      </c>
      <c r="AL346" s="5">
        <v>0</v>
      </c>
      <c r="AM346" s="5">
        <v>0</v>
      </c>
      <c r="AN346" s="5">
        <v>-204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4">
        <v>0</v>
      </c>
      <c r="BQ346" s="4">
        <v>0</v>
      </c>
      <c r="BR346" s="4">
        <v>0</v>
      </c>
      <c r="BS346" s="4">
        <v>0</v>
      </c>
      <c r="BT346" s="3"/>
    </row>
    <row r="347" spans="1:72" ht="63" x14ac:dyDescent="0.25">
      <c r="A347" s="14"/>
      <c r="B347" s="15" t="s">
        <v>327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6"/>
      <c r="W347" s="16"/>
      <c r="X347" s="16"/>
      <c r="Y347" s="16"/>
      <c r="Z347" s="14" t="s">
        <v>328</v>
      </c>
      <c r="AA347" s="17">
        <v>23983.762030000002</v>
      </c>
      <c r="AB347" s="17">
        <v>4980.5936600000005</v>
      </c>
      <c r="AC347" s="17">
        <v>3497.7911899999999</v>
      </c>
      <c r="AD347" s="17">
        <v>15505.377179999999</v>
      </c>
      <c r="AE347" s="17">
        <v>0</v>
      </c>
      <c r="AF347" s="17">
        <v>1453.1276600000001</v>
      </c>
      <c r="AG347" s="17">
        <v>0</v>
      </c>
      <c r="AH347" s="17">
        <v>0</v>
      </c>
      <c r="AI347" s="17">
        <v>1453.1276600000001</v>
      </c>
      <c r="AJ347" s="17">
        <v>0</v>
      </c>
      <c r="AK347" s="18">
        <v>25436.88969</v>
      </c>
      <c r="AL347" s="18">
        <v>4980.5936600000005</v>
      </c>
      <c r="AM347" s="18">
        <v>3497.7911899999999</v>
      </c>
      <c r="AN347" s="18">
        <v>16958.504840000001</v>
      </c>
      <c r="AO347" s="18">
        <v>0</v>
      </c>
      <c r="AP347" s="18">
        <v>16282.956840000001</v>
      </c>
      <c r="AQ347" s="18">
        <v>0</v>
      </c>
      <c r="AR347" s="18">
        <v>2272.5567799999999</v>
      </c>
      <c r="AS347" s="18">
        <v>14010.40006</v>
      </c>
      <c r="AT347" s="18">
        <v>0</v>
      </c>
      <c r="AU347" s="18">
        <v>0</v>
      </c>
      <c r="AV347" s="18">
        <v>0</v>
      </c>
      <c r="AW347" s="18">
        <v>0</v>
      </c>
      <c r="AX347" s="18">
        <v>0</v>
      </c>
      <c r="AY347" s="18">
        <v>0</v>
      </c>
      <c r="AZ347" s="18">
        <v>16282.956840000001</v>
      </c>
      <c r="BA347" s="18">
        <v>0</v>
      </c>
      <c r="BB347" s="18">
        <v>2272.5567799999999</v>
      </c>
      <c r="BC347" s="18">
        <v>14010.40006</v>
      </c>
      <c r="BD347" s="18">
        <v>0</v>
      </c>
      <c r="BE347" s="18">
        <v>15035.487999999999</v>
      </c>
      <c r="BF347" s="18">
        <v>0</v>
      </c>
      <c r="BG347" s="18">
        <v>0</v>
      </c>
      <c r="BH347" s="18">
        <v>15035.487999999999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0</v>
      </c>
      <c r="BO347" s="18">
        <v>15035.487999999999</v>
      </c>
      <c r="BP347" s="17">
        <v>0</v>
      </c>
      <c r="BQ347" s="17">
        <v>0</v>
      </c>
      <c r="BR347" s="17">
        <v>15035.487999999999</v>
      </c>
      <c r="BS347" s="17">
        <v>0</v>
      </c>
      <c r="BT347" s="14"/>
    </row>
    <row r="348" spans="1:72" ht="31.5" x14ac:dyDescent="0.25">
      <c r="A348" s="3"/>
      <c r="B348" s="1"/>
      <c r="C348" s="1" t="s">
        <v>175</v>
      </c>
      <c r="D348" s="1"/>
      <c r="E348" s="1" t="s">
        <v>177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2"/>
      <c r="W348" s="2"/>
      <c r="X348" s="2"/>
      <c r="Y348" s="2"/>
      <c r="Z348" s="3" t="s">
        <v>176</v>
      </c>
      <c r="AA348" s="4">
        <v>4967.9399999999996</v>
      </c>
      <c r="AB348" s="4">
        <v>0</v>
      </c>
      <c r="AC348" s="4">
        <v>0</v>
      </c>
      <c r="AD348" s="4">
        <v>4967.9399999999996</v>
      </c>
      <c r="AE348" s="4">
        <v>0</v>
      </c>
      <c r="AF348" s="4">
        <v>180.73168999999999</v>
      </c>
      <c r="AG348" s="4">
        <v>0</v>
      </c>
      <c r="AH348" s="4">
        <v>0</v>
      </c>
      <c r="AI348" s="4">
        <v>180.73168999999999</v>
      </c>
      <c r="AJ348" s="4">
        <v>0</v>
      </c>
      <c r="AK348" s="5">
        <v>5148.6716900000001</v>
      </c>
      <c r="AL348" s="5">
        <v>0</v>
      </c>
      <c r="AM348" s="5">
        <v>0</v>
      </c>
      <c r="AN348" s="5">
        <v>5148.6716900000001</v>
      </c>
      <c r="AO348" s="5">
        <v>0</v>
      </c>
      <c r="AP348" s="5">
        <v>4967.9399999999996</v>
      </c>
      <c r="AQ348" s="5">
        <v>0</v>
      </c>
      <c r="AR348" s="5">
        <v>0</v>
      </c>
      <c r="AS348" s="5">
        <v>4967.9399999999996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4967.9399999999996</v>
      </c>
      <c r="BA348" s="5">
        <v>0</v>
      </c>
      <c r="BB348" s="5">
        <v>0</v>
      </c>
      <c r="BC348" s="5">
        <v>4967.9399999999996</v>
      </c>
      <c r="BD348" s="5">
        <v>0</v>
      </c>
      <c r="BE348" s="5">
        <v>4967.9399999999996</v>
      </c>
      <c r="BF348" s="5">
        <v>0</v>
      </c>
      <c r="BG348" s="5">
        <v>0</v>
      </c>
      <c r="BH348" s="5">
        <v>4967.9399999999996</v>
      </c>
      <c r="BI348" s="5">
        <v>0</v>
      </c>
      <c r="BJ348" s="5">
        <v>0</v>
      </c>
      <c r="BK348" s="5">
        <v>0</v>
      </c>
      <c r="BL348" s="5">
        <v>0</v>
      </c>
      <c r="BM348" s="5">
        <v>0</v>
      </c>
      <c r="BN348" s="5">
        <v>0</v>
      </c>
      <c r="BO348" s="5">
        <v>4967.9399999999996</v>
      </c>
      <c r="BP348" s="4">
        <v>0</v>
      </c>
      <c r="BQ348" s="4">
        <v>0</v>
      </c>
      <c r="BR348" s="4">
        <v>4967.9399999999996</v>
      </c>
      <c r="BS348" s="4">
        <v>0</v>
      </c>
      <c r="BT348" s="3"/>
    </row>
    <row r="349" spans="1:72" ht="47.25" x14ac:dyDescent="0.25">
      <c r="A349" s="3"/>
      <c r="B349" s="1"/>
      <c r="C349" s="1" t="s">
        <v>175</v>
      </c>
      <c r="D349" s="1"/>
      <c r="E349" s="1" t="s">
        <v>177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 t="s">
        <v>47</v>
      </c>
      <c r="U349" s="1"/>
      <c r="V349" s="2"/>
      <c r="W349" s="2"/>
      <c r="X349" s="2"/>
      <c r="Y349" s="2"/>
      <c r="Z349" s="3" t="s">
        <v>46</v>
      </c>
      <c r="AA349" s="4">
        <v>4967.9399999999996</v>
      </c>
      <c r="AB349" s="4">
        <v>0</v>
      </c>
      <c r="AC349" s="4">
        <v>0</v>
      </c>
      <c r="AD349" s="4">
        <v>4967.9399999999996</v>
      </c>
      <c r="AE349" s="4">
        <v>0</v>
      </c>
      <c r="AF349" s="4">
        <v>180.73168999999999</v>
      </c>
      <c r="AG349" s="4">
        <v>0</v>
      </c>
      <c r="AH349" s="4">
        <v>0</v>
      </c>
      <c r="AI349" s="4">
        <v>180.73168999999999</v>
      </c>
      <c r="AJ349" s="4">
        <v>0</v>
      </c>
      <c r="AK349" s="5">
        <v>5148.6716900000001</v>
      </c>
      <c r="AL349" s="5">
        <v>0</v>
      </c>
      <c r="AM349" s="5">
        <v>0</v>
      </c>
      <c r="AN349" s="5">
        <v>5148.6716900000001</v>
      </c>
      <c r="AO349" s="5">
        <v>0</v>
      </c>
      <c r="AP349" s="5">
        <v>4967.9399999999996</v>
      </c>
      <c r="AQ349" s="5">
        <v>0</v>
      </c>
      <c r="AR349" s="5">
        <v>0</v>
      </c>
      <c r="AS349" s="5">
        <v>4967.9399999999996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4967.9399999999996</v>
      </c>
      <c r="BA349" s="5">
        <v>0</v>
      </c>
      <c r="BB349" s="5">
        <v>0</v>
      </c>
      <c r="BC349" s="5">
        <v>4967.9399999999996</v>
      </c>
      <c r="BD349" s="5">
        <v>0</v>
      </c>
      <c r="BE349" s="5">
        <v>4967.9399999999996</v>
      </c>
      <c r="BF349" s="5">
        <v>0</v>
      </c>
      <c r="BG349" s="5">
        <v>0</v>
      </c>
      <c r="BH349" s="5">
        <v>4967.9399999999996</v>
      </c>
      <c r="BI349" s="5">
        <v>0</v>
      </c>
      <c r="BJ349" s="5">
        <v>0</v>
      </c>
      <c r="BK349" s="5">
        <v>0</v>
      </c>
      <c r="BL349" s="5">
        <v>0</v>
      </c>
      <c r="BM349" s="5">
        <v>0</v>
      </c>
      <c r="BN349" s="5">
        <v>0</v>
      </c>
      <c r="BO349" s="5">
        <v>4967.9399999999996</v>
      </c>
      <c r="BP349" s="4">
        <v>0</v>
      </c>
      <c r="BQ349" s="4">
        <v>0</v>
      </c>
      <c r="BR349" s="4">
        <v>4967.9399999999996</v>
      </c>
      <c r="BS349" s="4">
        <v>0</v>
      </c>
      <c r="BT349" s="3"/>
    </row>
    <row r="350" spans="1:72" ht="63" x14ac:dyDescent="0.25">
      <c r="A350" s="3"/>
      <c r="B350" s="1"/>
      <c r="C350" s="1" t="s">
        <v>135</v>
      </c>
      <c r="D350" s="1"/>
      <c r="E350" s="1" t="s">
        <v>330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2"/>
      <c r="W350" s="2"/>
      <c r="X350" s="2"/>
      <c r="Y350" s="2"/>
      <c r="Z350" s="3" t="s">
        <v>329</v>
      </c>
      <c r="AA350" s="4">
        <v>1941.5078699999999</v>
      </c>
      <c r="AB350" s="4">
        <v>0</v>
      </c>
      <c r="AC350" s="4">
        <v>1747.35708</v>
      </c>
      <c r="AD350" s="4">
        <v>194.15079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5">
        <v>1941.5078699999999</v>
      </c>
      <c r="AL350" s="5">
        <v>0</v>
      </c>
      <c r="AM350" s="5">
        <v>1747.35708</v>
      </c>
      <c r="AN350" s="5">
        <v>194.15079</v>
      </c>
      <c r="AO350" s="5">
        <v>0</v>
      </c>
      <c r="AP350" s="5">
        <v>2525.0630900000001</v>
      </c>
      <c r="AQ350" s="5">
        <v>0</v>
      </c>
      <c r="AR350" s="5">
        <v>2272.5567799999999</v>
      </c>
      <c r="AS350" s="5">
        <v>252.50631000000001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2525.0630900000001</v>
      </c>
      <c r="BA350" s="5">
        <v>0</v>
      </c>
      <c r="BB350" s="5">
        <v>2272.5567799999999</v>
      </c>
      <c r="BC350" s="5">
        <v>252.50631000000001</v>
      </c>
      <c r="BD350" s="5">
        <v>0</v>
      </c>
      <c r="BE350" s="5">
        <v>0</v>
      </c>
      <c r="BF350" s="5">
        <v>0</v>
      </c>
      <c r="BG350" s="5">
        <v>0</v>
      </c>
      <c r="BH350" s="5">
        <v>0</v>
      </c>
      <c r="BI350" s="5">
        <v>0</v>
      </c>
      <c r="BJ350" s="5">
        <v>0</v>
      </c>
      <c r="BK350" s="5">
        <v>0</v>
      </c>
      <c r="BL350" s="5">
        <v>0</v>
      </c>
      <c r="BM350" s="5">
        <v>0</v>
      </c>
      <c r="BN350" s="5">
        <v>0</v>
      </c>
      <c r="BO350" s="5">
        <v>0</v>
      </c>
      <c r="BP350" s="4">
        <v>0</v>
      </c>
      <c r="BQ350" s="4">
        <v>0</v>
      </c>
      <c r="BR350" s="4">
        <v>0</v>
      </c>
      <c r="BS350" s="4">
        <v>0</v>
      </c>
      <c r="BT350" s="3"/>
    </row>
    <row r="351" spans="1:72" ht="47.25" x14ac:dyDescent="0.25">
      <c r="A351" s="3"/>
      <c r="B351" s="1"/>
      <c r="C351" s="1" t="s">
        <v>135</v>
      </c>
      <c r="D351" s="1"/>
      <c r="E351" s="1" t="s">
        <v>330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 t="s">
        <v>47</v>
      </c>
      <c r="U351" s="1"/>
      <c r="V351" s="2"/>
      <c r="W351" s="2"/>
      <c r="X351" s="2"/>
      <c r="Y351" s="2"/>
      <c r="Z351" s="3" t="s">
        <v>46</v>
      </c>
      <c r="AA351" s="4">
        <v>1941.5078699999999</v>
      </c>
      <c r="AB351" s="4">
        <v>0</v>
      </c>
      <c r="AC351" s="4">
        <v>1747.35708</v>
      </c>
      <c r="AD351" s="4">
        <v>194.15079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5">
        <v>1941.5078699999999</v>
      </c>
      <c r="AL351" s="5">
        <v>0</v>
      </c>
      <c r="AM351" s="5">
        <v>1747.35708</v>
      </c>
      <c r="AN351" s="5">
        <v>194.15079</v>
      </c>
      <c r="AO351" s="5">
        <v>0</v>
      </c>
      <c r="AP351" s="5">
        <v>2525.0630900000001</v>
      </c>
      <c r="AQ351" s="5">
        <v>0</v>
      </c>
      <c r="AR351" s="5">
        <v>2272.5567799999999</v>
      </c>
      <c r="AS351" s="5">
        <v>252.50631000000001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2525.0630900000001</v>
      </c>
      <c r="BA351" s="5">
        <v>0</v>
      </c>
      <c r="BB351" s="5">
        <v>2272.5567799999999</v>
      </c>
      <c r="BC351" s="5">
        <v>252.50631000000001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4">
        <v>0</v>
      </c>
      <c r="BQ351" s="4">
        <v>0</v>
      </c>
      <c r="BR351" s="4">
        <v>0</v>
      </c>
      <c r="BS351" s="4">
        <v>0</v>
      </c>
      <c r="BT351" s="3"/>
    </row>
    <row r="352" spans="1:72" ht="63" x14ac:dyDescent="0.25">
      <c r="A352" s="3"/>
      <c r="B352" s="1"/>
      <c r="C352" s="1" t="s">
        <v>135</v>
      </c>
      <c r="D352" s="1"/>
      <c r="E352" s="1" t="s">
        <v>332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2"/>
      <c r="W352" s="2"/>
      <c r="X352" s="2"/>
      <c r="Y352" s="2"/>
      <c r="Z352" s="3" t="s">
        <v>331</v>
      </c>
      <c r="AA352" s="4">
        <v>5540.0348199999999</v>
      </c>
      <c r="AB352" s="4">
        <v>4736.7297699999999</v>
      </c>
      <c r="AC352" s="4">
        <v>249.30157</v>
      </c>
      <c r="AD352" s="4">
        <v>554.00347999999997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5">
        <v>5540.0348199999999</v>
      </c>
      <c r="AL352" s="5">
        <v>4736.7297699999999</v>
      </c>
      <c r="AM352" s="5">
        <v>249.30157</v>
      </c>
      <c r="AN352" s="5">
        <v>554.00347999999997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v>0</v>
      </c>
      <c r="BI352" s="5"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4">
        <v>0</v>
      </c>
      <c r="BQ352" s="4">
        <v>0</v>
      </c>
      <c r="BR352" s="4">
        <v>0</v>
      </c>
      <c r="BS352" s="4">
        <v>0</v>
      </c>
      <c r="BT352" s="3"/>
    </row>
    <row r="353" spans="1:72" ht="47.25" x14ac:dyDescent="0.25">
      <c r="A353" s="3"/>
      <c r="B353" s="1"/>
      <c r="C353" s="1" t="s">
        <v>135</v>
      </c>
      <c r="D353" s="1"/>
      <c r="E353" s="1" t="s">
        <v>332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 t="s">
        <v>47</v>
      </c>
      <c r="U353" s="1"/>
      <c r="V353" s="2"/>
      <c r="W353" s="2"/>
      <c r="X353" s="2"/>
      <c r="Y353" s="2"/>
      <c r="Z353" s="3" t="s">
        <v>46</v>
      </c>
      <c r="AA353" s="4">
        <v>5540.0348199999999</v>
      </c>
      <c r="AB353" s="4">
        <v>4736.7297699999999</v>
      </c>
      <c r="AC353" s="4">
        <v>249.30157</v>
      </c>
      <c r="AD353" s="4">
        <v>554.00347999999997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5">
        <v>5540.0348199999999</v>
      </c>
      <c r="AL353" s="5">
        <v>4736.7297699999999</v>
      </c>
      <c r="AM353" s="5">
        <v>249.30157</v>
      </c>
      <c r="AN353" s="5">
        <v>554.00347999999997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4">
        <v>0</v>
      </c>
      <c r="BQ353" s="4">
        <v>0</v>
      </c>
      <c r="BR353" s="4">
        <v>0</v>
      </c>
      <c r="BS353" s="4">
        <v>0</v>
      </c>
      <c r="BT353" s="3"/>
    </row>
    <row r="354" spans="1:72" ht="31.5" x14ac:dyDescent="0.25">
      <c r="A354" s="3"/>
      <c r="B354" s="1"/>
      <c r="C354" s="1" t="s">
        <v>135</v>
      </c>
      <c r="D354" s="1"/>
      <c r="E354" s="1" t="s">
        <v>334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2"/>
      <c r="W354" s="2"/>
      <c r="X354" s="2"/>
      <c r="Y354" s="2"/>
      <c r="Z354" s="3" t="s">
        <v>333</v>
      </c>
      <c r="AA354" s="4">
        <v>465.31099999999998</v>
      </c>
      <c r="AB354" s="4">
        <v>0</v>
      </c>
      <c r="AC354" s="4">
        <v>0</v>
      </c>
      <c r="AD354" s="4">
        <v>465.31099999999998</v>
      </c>
      <c r="AE354" s="4">
        <v>0</v>
      </c>
      <c r="AF354" s="4">
        <v>400</v>
      </c>
      <c r="AG354" s="4">
        <v>0</v>
      </c>
      <c r="AH354" s="4">
        <v>0</v>
      </c>
      <c r="AI354" s="4">
        <v>400</v>
      </c>
      <c r="AJ354" s="4">
        <v>0</v>
      </c>
      <c r="AK354" s="5">
        <v>865.31100000000004</v>
      </c>
      <c r="AL354" s="5">
        <v>0</v>
      </c>
      <c r="AM354" s="5">
        <v>0</v>
      </c>
      <c r="AN354" s="5">
        <v>865.31100000000004</v>
      </c>
      <c r="AO354" s="5">
        <v>0</v>
      </c>
      <c r="AP354" s="5">
        <v>465.31099999999998</v>
      </c>
      <c r="AQ354" s="5">
        <v>0</v>
      </c>
      <c r="AR354" s="5">
        <v>0</v>
      </c>
      <c r="AS354" s="5">
        <v>465.31099999999998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465.31099999999998</v>
      </c>
      <c r="BA354" s="5">
        <v>0</v>
      </c>
      <c r="BB354" s="5">
        <v>0</v>
      </c>
      <c r="BC354" s="5">
        <v>465.31099999999998</v>
      </c>
      <c r="BD354" s="5">
        <v>0</v>
      </c>
      <c r="BE354" s="5">
        <v>465.31099999999998</v>
      </c>
      <c r="BF354" s="5">
        <v>0</v>
      </c>
      <c r="BG354" s="5">
        <v>0</v>
      </c>
      <c r="BH354" s="5">
        <v>465.31099999999998</v>
      </c>
      <c r="BI354" s="5"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465.31099999999998</v>
      </c>
      <c r="BP354" s="4">
        <v>0</v>
      </c>
      <c r="BQ354" s="4">
        <v>0</v>
      </c>
      <c r="BR354" s="4">
        <v>465.31099999999998</v>
      </c>
      <c r="BS354" s="4">
        <v>0</v>
      </c>
      <c r="BT354" s="3"/>
    </row>
    <row r="355" spans="1:72" ht="47.25" x14ac:dyDescent="0.25">
      <c r="A355" s="3"/>
      <c r="B355" s="1"/>
      <c r="C355" s="1" t="s">
        <v>135</v>
      </c>
      <c r="D355" s="1"/>
      <c r="E355" s="1" t="s">
        <v>334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 t="s">
        <v>47</v>
      </c>
      <c r="U355" s="1"/>
      <c r="V355" s="2"/>
      <c r="W355" s="2"/>
      <c r="X355" s="2"/>
      <c r="Y355" s="2"/>
      <c r="Z355" s="3" t="s">
        <v>46</v>
      </c>
      <c r="AA355" s="4">
        <v>465.31099999999998</v>
      </c>
      <c r="AB355" s="4">
        <v>0</v>
      </c>
      <c r="AC355" s="4">
        <v>0</v>
      </c>
      <c r="AD355" s="4">
        <v>465.31099999999998</v>
      </c>
      <c r="AE355" s="4">
        <v>0</v>
      </c>
      <c r="AF355" s="4">
        <v>400</v>
      </c>
      <c r="AG355" s="4">
        <v>0</v>
      </c>
      <c r="AH355" s="4">
        <v>0</v>
      </c>
      <c r="AI355" s="4">
        <v>400</v>
      </c>
      <c r="AJ355" s="4">
        <v>0</v>
      </c>
      <c r="AK355" s="5">
        <v>865.31100000000004</v>
      </c>
      <c r="AL355" s="5">
        <v>0</v>
      </c>
      <c r="AM355" s="5">
        <v>0</v>
      </c>
      <c r="AN355" s="5">
        <v>865.31100000000004</v>
      </c>
      <c r="AO355" s="5">
        <v>0</v>
      </c>
      <c r="AP355" s="5">
        <v>465.31099999999998</v>
      </c>
      <c r="AQ355" s="5">
        <v>0</v>
      </c>
      <c r="AR355" s="5">
        <v>0</v>
      </c>
      <c r="AS355" s="5">
        <v>465.31099999999998</v>
      </c>
      <c r="AT355" s="5">
        <v>0</v>
      </c>
      <c r="AU355" s="5">
        <v>0</v>
      </c>
      <c r="AV355" s="5">
        <v>0</v>
      </c>
      <c r="AW355" s="5">
        <v>0</v>
      </c>
      <c r="AX355" s="5">
        <v>0</v>
      </c>
      <c r="AY355" s="5">
        <v>0</v>
      </c>
      <c r="AZ355" s="5">
        <v>465.31099999999998</v>
      </c>
      <c r="BA355" s="5">
        <v>0</v>
      </c>
      <c r="BB355" s="5">
        <v>0</v>
      </c>
      <c r="BC355" s="5">
        <v>465.31099999999998</v>
      </c>
      <c r="BD355" s="5">
        <v>0</v>
      </c>
      <c r="BE355" s="5">
        <v>465.31099999999998</v>
      </c>
      <c r="BF355" s="5">
        <v>0</v>
      </c>
      <c r="BG355" s="5">
        <v>0</v>
      </c>
      <c r="BH355" s="5">
        <v>465.31099999999998</v>
      </c>
      <c r="BI355" s="5">
        <v>0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465.31099999999998</v>
      </c>
      <c r="BP355" s="4">
        <v>0</v>
      </c>
      <c r="BQ355" s="4">
        <v>0</v>
      </c>
      <c r="BR355" s="4">
        <v>465.31099999999998</v>
      </c>
      <c r="BS355" s="4">
        <v>0</v>
      </c>
      <c r="BT355" s="3"/>
    </row>
    <row r="356" spans="1:72" ht="31.5" x14ac:dyDescent="0.25">
      <c r="A356" s="3"/>
      <c r="B356" s="1"/>
      <c r="C356" s="1" t="s">
        <v>135</v>
      </c>
      <c r="D356" s="1"/>
      <c r="E356" s="1" t="s">
        <v>335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2"/>
      <c r="W356" s="2"/>
      <c r="X356" s="2"/>
      <c r="Y356" s="2"/>
      <c r="Z356" s="3" t="s">
        <v>237</v>
      </c>
      <c r="AA356" s="4">
        <v>546.41773000000001</v>
      </c>
      <c r="AB356" s="4">
        <v>0</v>
      </c>
      <c r="AC356" s="4">
        <v>0</v>
      </c>
      <c r="AD356" s="4">
        <v>546.41773000000001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5">
        <v>546.41773000000001</v>
      </c>
      <c r="AL356" s="5">
        <v>0</v>
      </c>
      <c r="AM356" s="5">
        <v>0</v>
      </c>
      <c r="AN356" s="5">
        <v>546.41773000000001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0</v>
      </c>
      <c r="BI356" s="5"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0</v>
      </c>
      <c r="BP356" s="4">
        <v>0</v>
      </c>
      <c r="BQ356" s="4">
        <v>0</v>
      </c>
      <c r="BR356" s="4">
        <v>0</v>
      </c>
      <c r="BS356" s="4">
        <v>0</v>
      </c>
      <c r="BT356" s="3"/>
    </row>
    <row r="357" spans="1:72" ht="47.25" x14ac:dyDescent="0.25">
      <c r="A357" s="3"/>
      <c r="B357" s="1"/>
      <c r="C357" s="1" t="s">
        <v>135</v>
      </c>
      <c r="D357" s="1"/>
      <c r="E357" s="1" t="s">
        <v>335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 t="s">
        <v>47</v>
      </c>
      <c r="U357" s="1"/>
      <c r="V357" s="2"/>
      <c r="W357" s="2"/>
      <c r="X357" s="2"/>
      <c r="Y357" s="2"/>
      <c r="Z357" s="3" t="s">
        <v>46</v>
      </c>
      <c r="AA357" s="4">
        <v>546.41773000000001</v>
      </c>
      <c r="AB357" s="4">
        <v>0</v>
      </c>
      <c r="AC357" s="4">
        <v>0</v>
      </c>
      <c r="AD357" s="4">
        <v>546.41773000000001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5">
        <v>546.41773000000001</v>
      </c>
      <c r="AL357" s="5">
        <v>0</v>
      </c>
      <c r="AM357" s="5">
        <v>0</v>
      </c>
      <c r="AN357" s="5">
        <v>546.41773000000001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0</v>
      </c>
      <c r="BP357" s="4">
        <v>0</v>
      </c>
      <c r="BQ357" s="4">
        <v>0</v>
      </c>
      <c r="BR357" s="4">
        <v>0</v>
      </c>
      <c r="BS357" s="4">
        <v>0</v>
      </c>
      <c r="BT357" s="3"/>
    </row>
    <row r="358" spans="1:72" ht="15.75" x14ac:dyDescent="0.25">
      <c r="A358" s="3"/>
      <c r="B358" s="1"/>
      <c r="C358" s="1" t="s">
        <v>135</v>
      </c>
      <c r="D358" s="1"/>
      <c r="E358" s="1" t="s">
        <v>137</v>
      </c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2"/>
      <c r="W358" s="2"/>
      <c r="X358" s="2"/>
      <c r="Y358" s="2"/>
      <c r="Z358" s="3" t="s">
        <v>136</v>
      </c>
      <c r="AA358" s="4">
        <v>366.71260999999998</v>
      </c>
      <c r="AB358" s="4">
        <v>243.86389</v>
      </c>
      <c r="AC358" s="4">
        <v>12.83494</v>
      </c>
      <c r="AD358" s="4">
        <v>110.01378</v>
      </c>
      <c r="AE358" s="4">
        <v>0</v>
      </c>
      <c r="AF358" s="4">
        <v>462.39596999999998</v>
      </c>
      <c r="AG358" s="4">
        <v>0</v>
      </c>
      <c r="AH358" s="4">
        <v>0</v>
      </c>
      <c r="AI358" s="4">
        <v>462.39596999999998</v>
      </c>
      <c r="AJ358" s="4">
        <v>0</v>
      </c>
      <c r="AK358" s="5">
        <v>829.10857999999996</v>
      </c>
      <c r="AL358" s="5">
        <v>243.86389</v>
      </c>
      <c r="AM358" s="5">
        <v>12.83494</v>
      </c>
      <c r="AN358" s="5">
        <v>572.40975000000003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4">
        <v>0</v>
      </c>
      <c r="BQ358" s="4">
        <v>0</v>
      </c>
      <c r="BR358" s="4">
        <v>0</v>
      </c>
      <c r="BS358" s="4">
        <v>0</v>
      </c>
      <c r="BT358" s="3"/>
    </row>
    <row r="359" spans="1:72" ht="47.25" x14ac:dyDescent="0.25">
      <c r="A359" s="3"/>
      <c r="B359" s="1"/>
      <c r="C359" s="1" t="s">
        <v>135</v>
      </c>
      <c r="D359" s="1"/>
      <c r="E359" s="1" t="s">
        <v>137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 t="s">
        <v>47</v>
      </c>
      <c r="U359" s="1"/>
      <c r="V359" s="2"/>
      <c r="W359" s="2"/>
      <c r="X359" s="2"/>
      <c r="Y359" s="2"/>
      <c r="Z359" s="3" t="s">
        <v>46</v>
      </c>
      <c r="AA359" s="4">
        <v>366.71260999999998</v>
      </c>
      <c r="AB359" s="4">
        <v>243.86389</v>
      </c>
      <c r="AC359" s="4">
        <v>12.83494</v>
      </c>
      <c r="AD359" s="4">
        <v>110.01378</v>
      </c>
      <c r="AE359" s="4">
        <v>0</v>
      </c>
      <c r="AF359" s="4">
        <v>462.39596999999998</v>
      </c>
      <c r="AG359" s="4">
        <v>0</v>
      </c>
      <c r="AH359" s="4">
        <v>0</v>
      </c>
      <c r="AI359" s="4">
        <v>462.39596999999998</v>
      </c>
      <c r="AJ359" s="4">
        <v>0</v>
      </c>
      <c r="AK359" s="5">
        <v>829.10857999999996</v>
      </c>
      <c r="AL359" s="5">
        <v>243.86389</v>
      </c>
      <c r="AM359" s="5">
        <v>12.83494</v>
      </c>
      <c r="AN359" s="5">
        <v>572.40975000000003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0</v>
      </c>
      <c r="BC359" s="5">
        <v>0</v>
      </c>
      <c r="BD359" s="5">
        <v>0</v>
      </c>
      <c r="BE359" s="5">
        <v>0</v>
      </c>
      <c r="BF359" s="5">
        <v>0</v>
      </c>
      <c r="BG359" s="5">
        <v>0</v>
      </c>
      <c r="BH359" s="5">
        <v>0</v>
      </c>
      <c r="BI359" s="5">
        <v>0</v>
      </c>
      <c r="BJ359" s="5">
        <v>0</v>
      </c>
      <c r="BK359" s="5">
        <v>0</v>
      </c>
      <c r="BL359" s="5">
        <v>0</v>
      </c>
      <c r="BM359" s="5">
        <v>0</v>
      </c>
      <c r="BN359" s="5">
        <v>0</v>
      </c>
      <c r="BO359" s="5">
        <v>0</v>
      </c>
      <c r="BP359" s="4">
        <v>0</v>
      </c>
      <c r="BQ359" s="4">
        <v>0</v>
      </c>
      <c r="BR359" s="4">
        <v>0</v>
      </c>
      <c r="BS359" s="4">
        <v>0</v>
      </c>
      <c r="BT359" s="3"/>
    </row>
    <row r="360" spans="1:72" ht="31.5" x14ac:dyDescent="0.25">
      <c r="A360" s="3"/>
      <c r="B360" s="1"/>
      <c r="C360" s="1" t="s">
        <v>135</v>
      </c>
      <c r="D360" s="1"/>
      <c r="E360" s="1" t="s">
        <v>206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2"/>
      <c r="W360" s="2"/>
      <c r="X360" s="2"/>
      <c r="Y360" s="2"/>
      <c r="Z360" s="3" t="s">
        <v>205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1653.66364</v>
      </c>
      <c r="AG360" s="4">
        <v>0</v>
      </c>
      <c r="AH360" s="4">
        <v>1488.2972400000001</v>
      </c>
      <c r="AI360" s="4">
        <v>165.3664</v>
      </c>
      <c r="AJ360" s="4">
        <v>0</v>
      </c>
      <c r="AK360" s="5">
        <f>1653.66364+0.00036</f>
        <v>1653.664</v>
      </c>
      <c r="AL360" s="5">
        <v>0</v>
      </c>
      <c r="AM360" s="5">
        <v>1488.2972400000001</v>
      </c>
      <c r="AN360" s="5">
        <v>165.3664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0</v>
      </c>
      <c r="BE360" s="5">
        <v>0</v>
      </c>
      <c r="BF360" s="5">
        <v>0</v>
      </c>
      <c r="BG360" s="5">
        <v>0</v>
      </c>
      <c r="BH360" s="5">
        <v>0</v>
      </c>
      <c r="BI360" s="5">
        <v>0</v>
      </c>
      <c r="BJ360" s="5">
        <v>0</v>
      </c>
      <c r="BK360" s="5">
        <v>0</v>
      </c>
      <c r="BL360" s="5">
        <v>0</v>
      </c>
      <c r="BM360" s="5">
        <v>0</v>
      </c>
      <c r="BN360" s="5">
        <v>0</v>
      </c>
      <c r="BO360" s="5">
        <v>0</v>
      </c>
      <c r="BP360" s="4">
        <v>0</v>
      </c>
      <c r="BQ360" s="4">
        <v>0</v>
      </c>
      <c r="BR360" s="4">
        <v>0</v>
      </c>
      <c r="BS360" s="4">
        <v>0</v>
      </c>
      <c r="BT360" s="3"/>
    </row>
    <row r="361" spans="1:72" ht="47.25" x14ac:dyDescent="0.25">
      <c r="A361" s="3"/>
      <c r="B361" s="1"/>
      <c r="C361" s="1" t="s">
        <v>135</v>
      </c>
      <c r="D361" s="1"/>
      <c r="E361" s="1" t="s">
        <v>206</v>
      </c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 t="s">
        <v>47</v>
      </c>
      <c r="U361" s="1"/>
      <c r="V361" s="2"/>
      <c r="W361" s="2"/>
      <c r="X361" s="2"/>
      <c r="Y361" s="2"/>
      <c r="Z361" s="3" t="s">
        <v>46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1653.66364</v>
      </c>
      <c r="AG361" s="4">
        <v>0</v>
      </c>
      <c r="AH361" s="4">
        <v>1488.2972400000001</v>
      </c>
      <c r="AI361" s="4">
        <v>165.3664</v>
      </c>
      <c r="AJ361" s="4">
        <v>0</v>
      </c>
      <c r="AK361" s="5">
        <f>1653.66364+0.00036</f>
        <v>1653.664</v>
      </c>
      <c r="AL361" s="5">
        <v>0</v>
      </c>
      <c r="AM361" s="5">
        <v>1488.2972400000001</v>
      </c>
      <c r="AN361" s="5">
        <v>165.3664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0</v>
      </c>
      <c r="BE361" s="5">
        <v>0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4">
        <v>0</v>
      </c>
      <c r="BQ361" s="4">
        <v>0</v>
      </c>
      <c r="BR361" s="4">
        <v>0</v>
      </c>
      <c r="BS361" s="4">
        <v>0</v>
      </c>
      <c r="BT361" s="3"/>
    </row>
    <row r="362" spans="1:72" ht="31.5" x14ac:dyDescent="0.25">
      <c r="A362" s="3"/>
      <c r="B362" s="1"/>
      <c r="C362" s="1" t="s">
        <v>336</v>
      </c>
      <c r="D362" s="1"/>
      <c r="E362" s="1" t="s">
        <v>334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2"/>
      <c r="W362" s="2"/>
      <c r="X362" s="2"/>
      <c r="Y362" s="2"/>
      <c r="Z362" s="3" t="s">
        <v>333</v>
      </c>
      <c r="AA362" s="4">
        <v>4500</v>
      </c>
      <c r="AB362" s="4">
        <v>0</v>
      </c>
      <c r="AC362" s="4">
        <v>0</v>
      </c>
      <c r="AD362" s="4">
        <v>4500</v>
      </c>
      <c r="AE362" s="4">
        <v>0</v>
      </c>
      <c r="AF362" s="4">
        <v>400</v>
      </c>
      <c r="AG362" s="4">
        <v>0</v>
      </c>
      <c r="AH362" s="4">
        <v>0</v>
      </c>
      <c r="AI362" s="4">
        <v>400</v>
      </c>
      <c r="AJ362" s="4">
        <v>0</v>
      </c>
      <c r="AK362" s="5">
        <v>4900</v>
      </c>
      <c r="AL362" s="5">
        <v>0</v>
      </c>
      <c r="AM362" s="5">
        <v>0</v>
      </c>
      <c r="AN362" s="5">
        <v>4900</v>
      </c>
      <c r="AO362" s="5">
        <v>0</v>
      </c>
      <c r="AP362" s="5">
        <v>4321.5947500000002</v>
      </c>
      <c r="AQ362" s="5">
        <v>0</v>
      </c>
      <c r="AR362" s="5">
        <v>0</v>
      </c>
      <c r="AS362" s="5">
        <v>4321.5947500000002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4321.5947500000002</v>
      </c>
      <c r="BA362" s="5">
        <v>0</v>
      </c>
      <c r="BB362" s="5">
        <v>0</v>
      </c>
      <c r="BC362" s="5">
        <v>4321.5947500000002</v>
      </c>
      <c r="BD362" s="5">
        <v>0</v>
      </c>
      <c r="BE362" s="5">
        <v>5599.1890000000003</v>
      </c>
      <c r="BF362" s="5">
        <v>0</v>
      </c>
      <c r="BG362" s="5">
        <v>0</v>
      </c>
      <c r="BH362" s="5">
        <v>5599.1890000000003</v>
      </c>
      <c r="BI362" s="5"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5599.1890000000003</v>
      </c>
      <c r="BP362" s="4">
        <v>0</v>
      </c>
      <c r="BQ362" s="4">
        <v>0</v>
      </c>
      <c r="BR362" s="4">
        <v>5599.1890000000003</v>
      </c>
      <c r="BS362" s="4">
        <v>0</v>
      </c>
      <c r="BT362" s="3"/>
    </row>
    <row r="363" spans="1:72" ht="94.5" x14ac:dyDescent="0.25">
      <c r="A363" s="3"/>
      <c r="B363" s="1"/>
      <c r="C363" s="1" t="s">
        <v>336</v>
      </c>
      <c r="D363" s="1"/>
      <c r="E363" s="1" t="s">
        <v>334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 t="s">
        <v>45</v>
      </c>
      <c r="U363" s="1"/>
      <c r="V363" s="2"/>
      <c r="W363" s="2"/>
      <c r="X363" s="2"/>
      <c r="Y363" s="2"/>
      <c r="Z363" s="3" t="s">
        <v>44</v>
      </c>
      <c r="AA363" s="4">
        <v>2081.4789999999998</v>
      </c>
      <c r="AB363" s="4">
        <v>0</v>
      </c>
      <c r="AC363" s="4">
        <v>0</v>
      </c>
      <c r="AD363" s="4">
        <v>2081.4789999999998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5">
        <v>2081.4789999999998</v>
      </c>
      <c r="AL363" s="5">
        <v>0</v>
      </c>
      <c r="AM363" s="5">
        <v>0</v>
      </c>
      <c r="AN363" s="5">
        <v>2081.4789999999998</v>
      </c>
      <c r="AO363" s="5">
        <v>0</v>
      </c>
      <c r="AP363" s="5">
        <v>2081.4789999999998</v>
      </c>
      <c r="AQ363" s="5">
        <v>0</v>
      </c>
      <c r="AR363" s="5">
        <v>0</v>
      </c>
      <c r="AS363" s="5">
        <v>2081.4789999999998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2081.4789999999998</v>
      </c>
      <c r="BA363" s="5">
        <v>0</v>
      </c>
      <c r="BB363" s="5">
        <v>0</v>
      </c>
      <c r="BC363" s="5">
        <v>2081.4789999999998</v>
      </c>
      <c r="BD363" s="5">
        <v>0</v>
      </c>
      <c r="BE363" s="5">
        <v>2081.4789999999998</v>
      </c>
      <c r="BF363" s="5">
        <v>0</v>
      </c>
      <c r="BG363" s="5">
        <v>0</v>
      </c>
      <c r="BH363" s="5">
        <v>2081.4789999999998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2081.4789999999998</v>
      </c>
      <c r="BP363" s="4">
        <v>0</v>
      </c>
      <c r="BQ363" s="4">
        <v>0</v>
      </c>
      <c r="BR363" s="4">
        <v>2081.4789999999998</v>
      </c>
      <c r="BS363" s="4">
        <v>0</v>
      </c>
      <c r="BT363" s="3"/>
    </row>
    <row r="364" spans="1:72" ht="47.25" x14ac:dyDescent="0.25">
      <c r="A364" s="3"/>
      <c r="B364" s="1"/>
      <c r="C364" s="1" t="s">
        <v>336</v>
      </c>
      <c r="D364" s="1"/>
      <c r="E364" s="1" t="s">
        <v>334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 t="s">
        <v>47</v>
      </c>
      <c r="U364" s="1"/>
      <c r="V364" s="2"/>
      <c r="W364" s="2"/>
      <c r="X364" s="2"/>
      <c r="Y364" s="2"/>
      <c r="Z364" s="3" t="s">
        <v>46</v>
      </c>
      <c r="AA364" s="4">
        <v>2300.8110000000001</v>
      </c>
      <c r="AB364" s="4">
        <v>0</v>
      </c>
      <c r="AC364" s="4">
        <v>0</v>
      </c>
      <c r="AD364" s="4">
        <v>2300.8110000000001</v>
      </c>
      <c r="AE364" s="4">
        <v>0</v>
      </c>
      <c r="AF364" s="4">
        <v>352.28300000000002</v>
      </c>
      <c r="AG364" s="4">
        <v>0</v>
      </c>
      <c r="AH364" s="4">
        <v>0</v>
      </c>
      <c r="AI364" s="4">
        <v>352.28300000000002</v>
      </c>
      <c r="AJ364" s="4">
        <v>0</v>
      </c>
      <c r="AK364" s="5">
        <v>2653.0940000000001</v>
      </c>
      <c r="AL364" s="5">
        <v>0</v>
      </c>
      <c r="AM364" s="5">
        <v>0</v>
      </c>
      <c r="AN364" s="5">
        <v>2653.0940000000001</v>
      </c>
      <c r="AO364" s="5">
        <v>0</v>
      </c>
      <c r="AP364" s="5">
        <v>2122.4057499999999</v>
      </c>
      <c r="AQ364" s="5">
        <v>0</v>
      </c>
      <c r="AR364" s="5">
        <v>0</v>
      </c>
      <c r="AS364" s="5">
        <v>2122.4057499999999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2122.4057499999999</v>
      </c>
      <c r="BA364" s="5">
        <v>0</v>
      </c>
      <c r="BB364" s="5">
        <v>0</v>
      </c>
      <c r="BC364" s="5">
        <v>2122.4057499999999</v>
      </c>
      <c r="BD364" s="5">
        <v>0</v>
      </c>
      <c r="BE364" s="5">
        <v>3400</v>
      </c>
      <c r="BF364" s="5">
        <v>0</v>
      </c>
      <c r="BG364" s="5">
        <v>0</v>
      </c>
      <c r="BH364" s="5">
        <v>3400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3400</v>
      </c>
      <c r="BP364" s="4">
        <v>0</v>
      </c>
      <c r="BQ364" s="4">
        <v>0</v>
      </c>
      <c r="BR364" s="4">
        <v>3400</v>
      </c>
      <c r="BS364" s="4">
        <v>0</v>
      </c>
      <c r="BT364" s="3"/>
    </row>
    <row r="365" spans="1:72" ht="15.75" x14ac:dyDescent="0.25">
      <c r="A365" s="3"/>
      <c r="B365" s="1"/>
      <c r="C365" s="1" t="s">
        <v>336</v>
      </c>
      <c r="D365" s="1"/>
      <c r="E365" s="1" t="s">
        <v>334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 t="s">
        <v>77</v>
      </c>
      <c r="U365" s="1"/>
      <c r="V365" s="2"/>
      <c r="W365" s="2"/>
      <c r="X365" s="2"/>
      <c r="Y365" s="2"/>
      <c r="Z365" s="3" t="s">
        <v>76</v>
      </c>
      <c r="AA365" s="4">
        <v>117.71</v>
      </c>
      <c r="AB365" s="4">
        <v>0</v>
      </c>
      <c r="AC365" s="4">
        <v>0</v>
      </c>
      <c r="AD365" s="4">
        <v>117.71</v>
      </c>
      <c r="AE365" s="4">
        <v>0</v>
      </c>
      <c r="AF365" s="4">
        <v>47.716999999999999</v>
      </c>
      <c r="AG365" s="4">
        <v>0</v>
      </c>
      <c r="AH365" s="4">
        <v>0</v>
      </c>
      <c r="AI365" s="4">
        <v>47.716999999999999</v>
      </c>
      <c r="AJ365" s="4">
        <v>0</v>
      </c>
      <c r="AK365" s="5">
        <v>165.42699999999999</v>
      </c>
      <c r="AL365" s="5">
        <v>0</v>
      </c>
      <c r="AM365" s="5">
        <v>0</v>
      </c>
      <c r="AN365" s="5">
        <v>165.42699999999999</v>
      </c>
      <c r="AO365" s="5">
        <v>0</v>
      </c>
      <c r="AP365" s="5">
        <v>117.71</v>
      </c>
      <c r="AQ365" s="5">
        <v>0</v>
      </c>
      <c r="AR365" s="5">
        <v>0</v>
      </c>
      <c r="AS365" s="5">
        <v>117.71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117.71</v>
      </c>
      <c r="BA365" s="5">
        <v>0</v>
      </c>
      <c r="BB365" s="5">
        <v>0</v>
      </c>
      <c r="BC365" s="5">
        <v>117.71</v>
      </c>
      <c r="BD365" s="5">
        <v>0</v>
      </c>
      <c r="BE365" s="5">
        <v>117.71</v>
      </c>
      <c r="BF365" s="5">
        <v>0</v>
      </c>
      <c r="BG365" s="5">
        <v>0</v>
      </c>
      <c r="BH365" s="5">
        <v>117.71</v>
      </c>
      <c r="BI365" s="5"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117.71</v>
      </c>
      <c r="BP365" s="4">
        <v>0</v>
      </c>
      <c r="BQ365" s="4">
        <v>0</v>
      </c>
      <c r="BR365" s="4">
        <v>117.71</v>
      </c>
      <c r="BS365" s="4">
        <v>0</v>
      </c>
      <c r="BT365" s="3"/>
    </row>
    <row r="366" spans="1:72" ht="31.5" x14ac:dyDescent="0.25">
      <c r="A366" s="3"/>
      <c r="B366" s="1"/>
      <c r="C366" s="1" t="s">
        <v>336</v>
      </c>
      <c r="D366" s="1"/>
      <c r="E366" s="1" t="s">
        <v>43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2"/>
      <c r="W366" s="2"/>
      <c r="X366" s="2"/>
      <c r="Y366" s="2"/>
      <c r="Z366" s="3" t="s">
        <v>42</v>
      </c>
      <c r="AA366" s="4">
        <v>4002.174</v>
      </c>
      <c r="AB366" s="4">
        <v>0</v>
      </c>
      <c r="AC366" s="4">
        <v>0</v>
      </c>
      <c r="AD366" s="4">
        <v>4002.174</v>
      </c>
      <c r="AE366" s="4">
        <v>0</v>
      </c>
      <c r="AF366" s="4">
        <v>10</v>
      </c>
      <c r="AG366" s="4">
        <v>0</v>
      </c>
      <c r="AH366" s="4">
        <v>0</v>
      </c>
      <c r="AI366" s="4">
        <v>10</v>
      </c>
      <c r="AJ366" s="4">
        <v>0</v>
      </c>
      <c r="AK366" s="5">
        <v>4012.174</v>
      </c>
      <c r="AL366" s="5">
        <v>0</v>
      </c>
      <c r="AM366" s="5">
        <v>0</v>
      </c>
      <c r="AN366" s="5">
        <v>4012.174</v>
      </c>
      <c r="AO366" s="5">
        <v>0</v>
      </c>
      <c r="AP366" s="5">
        <v>4003.0479999999998</v>
      </c>
      <c r="AQ366" s="5">
        <v>0</v>
      </c>
      <c r="AR366" s="5">
        <v>0</v>
      </c>
      <c r="AS366" s="5">
        <v>4003.0479999999998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4003.0479999999998</v>
      </c>
      <c r="BA366" s="5">
        <v>0</v>
      </c>
      <c r="BB366" s="5">
        <v>0</v>
      </c>
      <c r="BC366" s="5">
        <v>4003.0479999999998</v>
      </c>
      <c r="BD366" s="5">
        <v>0</v>
      </c>
      <c r="BE366" s="5">
        <v>4003.0479999999998</v>
      </c>
      <c r="BF366" s="5">
        <v>0</v>
      </c>
      <c r="BG366" s="5">
        <v>0</v>
      </c>
      <c r="BH366" s="5">
        <v>4003.0479999999998</v>
      </c>
      <c r="BI366" s="5"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4003.0479999999998</v>
      </c>
      <c r="BP366" s="4">
        <v>0</v>
      </c>
      <c r="BQ366" s="4">
        <v>0</v>
      </c>
      <c r="BR366" s="4">
        <v>4003.0479999999998</v>
      </c>
      <c r="BS366" s="4">
        <v>0</v>
      </c>
      <c r="BT366" s="3"/>
    </row>
    <row r="367" spans="1:72" ht="94.5" x14ac:dyDescent="0.25">
      <c r="A367" s="3"/>
      <c r="B367" s="1"/>
      <c r="C367" s="1" t="s">
        <v>336</v>
      </c>
      <c r="D367" s="1"/>
      <c r="E367" s="1" t="s">
        <v>43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 t="s">
        <v>45</v>
      </c>
      <c r="U367" s="1"/>
      <c r="V367" s="2"/>
      <c r="W367" s="2"/>
      <c r="X367" s="2"/>
      <c r="Y367" s="2"/>
      <c r="Z367" s="3" t="s">
        <v>44</v>
      </c>
      <c r="AA367" s="4">
        <v>3778.5720000000001</v>
      </c>
      <c r="AB367" s="4">
        <v>0</v>
      </c>
      <c r="AC367" s="4">
        <v>0</v>
      </c>
      <c r="AD367" s="4">
        <v>3778.5720000000001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5">
        <v>3778.5720000000001</v>
      </c>
      <c r="AL367" s="5">
        <v>0</v>
      </c>
      <c r="AM367" s="5">
        <v>0</v>
      </c>
      <c r="AN367" s="5">
        <v>3778.5720000000001</v>
      </c>
      <c r="AO367" s="5">
        <v>0</v>
      </c>
      <c r="AP367" s="5">
        <v>3779.4459999999999</v>
      </c>
      <c r="AQ367" s="5">
        <v>0</v>
      </c>
      <c r="AR367" s="5">
        <v>0</v>
      </c>
      <c r="AS367" s="5">
        <v>3779.4459999999999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3779.4459999999999</v>
      </c>
      <c r="BA367" s="5">
        <v>0</v>
      </c>
      <c r="BB367" s="5">
        <v>0</v>
      </c>
      <c r="BC367" s="5">
        <v>3779.4459999999999</v>
      </c>
      <c r="BD367" s="5">
        <v>0</v>
      </c>
      <c r="BE367" s="5">
        <v>3779.4459999999999</v>
      </c>
      <c r="BF367" s="5">
        <v>0</v>
      </c>
      <c r="BG367" s="5">
        <v>0</v>
      </c>
      <c r="BH367" s="5">
        <v>3779.4459999999999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3779.4459999999999</v>
      </c>
      <c r="BP367" s="4">
        <v>0</v>
      </c>
      <c r="BQ367" s="4">
        <v>0</v>
      </c>
      <c r="BR367" s="4">
        <v>3779.4459999999999</v>
      </c>
      <c r="BS367" s="4">
        <v>0</v>
      </c>
      <c r="BT367" s="3"/>
    </row>
    <row r="368" spans="1:72" ht="47.25" x14ac:dyDescent="0.25">
      <c r="A368" s="3"/>
      <c r="B368" s="1"/>
      <c r="C368" s="1" t="s">
        <v>336</v>
      </c>
      <c r="D368" s="1"/>
      <c r="E368" s="1" t="s">
        <v>43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 t="s">
        <v>47</v>
      </c>
      <c r="U368" s="1"/>
      <c r="V368" s="2"/>
      <c r="W368" s="2"/>
      <c r="X368" s="2"/>
      <c r="Y368" s="2"/>
      <c r="Z368" s="3" t="s">
        <v>46</v>
      </c>
      <c r="AA368" s="4">
        <v>223.602</v>
      </c>
      <c r="AB368" s="4">
        <v>0</v>
      </c>
      <c r="AC368" s="4">
        <v>0</v>
      </c>
      <c r="AD368" s="4">
        <v>223.602</v>
      </c>
      <c r="AE368" s="4">
        <v>0</v>
      </c>
      <c r="AF368" s="4">
        <v>10</v>
      </c>
      <c r="AG368" s="4">
        <v>0</v>
      </c>
      <c r="AH368" s="4">
        <v>0</v>
      </c>
      <c r="AI368" s="4">
        <v>10</v>
      </c>
      <c r="AJ368" s="4">
        <v>0</v>
      </c>
      <c r="AK368" s="5">
        <v>233.602</v>
      </c>
      <c r="AL368" s="5">
        <v>0</v>
      </c>
      <c r="AM368" s="5">
        <v>0</v>
      </c>
      <c r="AN368" s="5">
        <v>233.602</v>
      </c>
      <c r="AO368" s="5">
        <v>0</v>
      </c>
      <c r="AP368" s="5">
        <v>223.602</v>
      </c>
      <c r="AQ368" s="5">
        <v>0</v>
      </c>
      <c r="AR368" s="5">
        <v>0</v>
      </c>
      <c r="AS368" s="5">
        <v>223.602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223.602</v>
      </c>
      <c r="BA368" s="5">
        <v>0</v>
      </c>
      <c r="BB368" s="5">
        <v>0</v>
      </c>
      <c r="BC368" s="5">
        <v>223.602</v>
      </c>
      <c r="BD368" s="5">
        <v>0</v>
      </c>
      <c r="BE368" s="5">
        <v>223.602</v>
      </c>
      <c r="BF368" s="5">
        <v>0</v>
      </c>
      <c r="BG368" s="5">
        <v>0</v>
      </c>
      <c r="BH368" s="5">
        <v>223.602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223.602</v>
      </c>
      <c r="BP368" s="4">
        <v>0</v>
      </c>
      <c r="BQ368" s="4">
        <v>0</v>
      </c>
      <c r="BR368" s="4">
        <v>223.602</v>
      </c>
      <c r="BS368" s="4">
        <v>0</v>
      </c>
      <c r="BT368" s="3"/>
    </row>
    <row r="369" spans="1:72" ht="63" x14ac:dyDescent="0.25">
      <c r="A369" s="14"/>
      <c r="B369" s="15" t="s">
        <v>337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6"/>
      <c r="W369" s="16"/>
      <c r="X369" s="16"/>
      <c r="Y369" s="16"/>
      <c r="Z369" s="14" t="s">
        <v>338</v>
      </c>
      <c r="AA369" s="17">
        <v>15645.55428</v>
      </c>
      <c r="AB369" s="17">
        <v>1267.7804100000001</v>
      </c>
      <c r="AC369" s="17">
        <v>1107.9656</v>
      </c>
      <c r="AD369" s="17">
        <v>13269.80827</v>
      </c>
      <c r="AE369" s="17">
        <v>0</v>
      </c>
      <c r="AF369" s="17">
        <v>5399.1629999999996</v>
      </c>
      <c r="AG369" s="17">
        <v>0</v>
      </c>
      <c r="AH369" s="17">
        <v>0</v>
      </c>
      <c r="AI369" s="17">
        <v>5399.1629999999996</v>
      </c>
      <c r="AJ369" s="17">
        <v>0</v>
      </c>
      <c r="AK369" s="18">
        <f>21044.71728+939</f>
        <v>21983.717280000001</v>
      </c>
      <c r="AL369" s="18">
        <v>1267.7804100000001</v>
      </c>
      <c r="AM369" s="18">
        <v>1107.9656</v>
      </c>
      <c r="AN369" s="18">
        <v>18668.971269999998</v>
      </c>
      <c r="AO369" s="18">
        <v>0</v>
      </c>
      <c r="AP369" s="18">
        <v>23122.267520000001</v>
      </c>
      <c r="AQ369" s="18">
        <v>5795.6014599999999</v>
      </c>
      <c r="AR369" s="18">
        <v>276.19481000000002</v>
      </c>
      <c r="AS369" s="18">
        <v>17050.471249999999</v>
      </c>
      <c r="AT369" s="18">
        <v>0</v>
      </c>
      <c r="AU369" s="18">
        <v>0</v>
      </c>
      <c r="AV369" s="18">
        <v>0</v>
      </c>
      <c r="AW369" s="18">
        <v>0</v>
      </c>
      <c r="AX369" s="18">
        <v>0</v>
      </c>
      <c r="AY369" s="18">
        <v>0</v>
      </c>
      <c r="AZ369" s="18">
        <v>23122.267520000001</v>
      </c>
      <c r="BA369" s="18">
        <v>5795.6014599999999</v>
      </c>
      <c r="BB369" s="18">
        <v>276.19481000000002</v>
      </c>
      <c r="BC369" s="18">
        <v>17050.471249999999</v>
      </c>
      <c r="BD369" s="18">
        <v>0</v>
      </c>
      <c r="BE369" s="18">
        <v>23133.93333</v>
      </c>
      <c r="BF369" s="18">
        <v>5799.5534799999996</v>
      </c>
      <c r="BG369" s="18">
        <v>2272.7051200000001</v>
      </c>
      <c r="BH369" s="18">
        <v>15061.674730000001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23133.93333</v>
      </c>
      <c r="BP369" s="17">
        <v>5799.5534799999996</v>
      </c>
      <c r="BQ369" s="17">
        <v>2272.7051200000001</v>
      </c>
      <c r="BR369" s="17">
        <v>15061.674730000001</v>
      </c>
      <c r="BS369" s="17">
        <v>0</v>
      </c>
      <c r="BT369" s="14"/>
    </row>
    <row r="370" spans="1:72" ht="31.5" x14ac:dyDescent="0.25">
      <c r="A370" s="3"/>
      <c r="B370" s="1"/>
      <c r="C370" s="1" t="s">
        <v>81</v>
      </c>
      <c r="D370" s="1"/>
      <c r="E370" s="1" t="s">
        <v>43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2"/>
      <c r="W370" s="2"/>
      <c r="X370" s="2"/>
      <c r="Y370" s="2"/>
      <c r="Z370" s="3" t="s">
        <v>42</v>
      </c>
      <c r="AA370" s="4">
        <v>1784.8520000000001</v>
      </c>
      <c r="AB370" s="4">
        <v>0</v>
      </c>
      <c r="AC370" s="4">
        <v>0</v>
      </c>
      <c r="AD370" s="4">
        <v>1784.8520000000001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5">
        <v>1784.8520000000001</v>
      </c>
      <c r="AL370" s="5">
        <v>0</v>
      </c>
      <c r="AM370" s="5">
        <v>0</v>
      </c>
      <c r="AN370" s="5">
        <v>1784.8520000000001</v>
      </c>
      <c r="AO370" s="5">
        <v>0</v>
      </c>
      <c r="AP370" s="5">
        <v>1785.2439999999999</v>
      </c>
      <c r="AQ370" s="5">
        <v>0</v>
      </c>
      <c r="AR370" s="5">
        <v>0</v>
      </c>
      <c r="AS370" s="5">
        <v>1785.2439999999999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1785.2439999999999</v>
      </c>
      <c r="BA370" s="5">
        <v>0</v>
      </c>
      <c r="BB370" s="5">
        <v>0</v>
      </c>
      <c r="BC370" s="5">
        <v>1785.2439999999999</v>
      </c>
      <c r="BD370" s="5">
        <v>0</v>
      </c>
      <c r="BE370" s="5">
        <v>1785.2439999999999</v>
      </c>
      <c r="BF370" s="5">
        <v>0</v>
      </c>
      <c r="BG370" s="5">
        <v>0</v>
      </c>
      <c r="BH370" s="5">
        <v>1785.2439999999999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1785.2439999999999</v>
      </c>
      <c r="BP370" s="4">
        <v>0</v>
      </c>
      <c r="BQ370" s="4">
        <v>0</v>
      </c>
      <c r="BR370" s="4">
        <v>1785.2439999999999</v>
      </c>
      <c r="BS370" s="4">
        <v>0</v>
      </c>
      <c r="BT370" s="3"/>
    </row>
    <row r="371" spans="1:72" ht="94.5" x14ac:dyDescent="0.25">
      <c r="A371" s="3"/>
      <c r="B371" s="1"/>
      <c r="C371" s="1" t="s">
        <v>81</v>
      </c>
      <c r="D371" s="1"/>
      <c r="E371" s="1" t="s">
        <v>43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 t="s">
        <v>45</v>
      </c>
      <c r="U371" s="1"/>
      <c r="V371" s="2"/>
      <c r="W371" s="2"/>
      <c r="X371" s="2"/>
      <c r="Y371" s="2"/>
      <c r="Z371" s="3" t="s">
        <v>44</v>
      </c>
      <c r="AA371" s="4">
        <v>1720.472</v>
      </c>
      <c r="AB371" s="4">
        <v>0</v>
      </c>
      <c r="AC371" s="4">
        <v>0</v>
      </c>
      <c r="AD371" s="4">
        <v>1720.472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5">
        <v>1720.472</v>
      </c>
      <c r="AL371" s="5">
        <v>0</v>
      </c>
      <c r="AM371" s="5">
        <v>0</v>
      </c>
      <c r="AN371" s="5">
        <v>1720.472</v>
      </c>
      <c r="AO371" s="5">
        <v>0</v>
      </c>
      <c r="AP371" s="5">
        <v>1720.864</v>
      </c>
      <c r="AQ371" s="5">
        <v>0</v>
      </c>
      <c r="AR371" s="5">
        <v>0</v>
      </c>
      <c r="AS371" s="5">
        <v>1720.864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1720.864</v>
      </c>
      <c r="BA371" s="5">
        <v>0</v>
      </c>
      <c r="BB371" s="5">
        <v>0</v>
      </c>
      <c r="BC371" s="5">
        <v>1720.864</v>
      </c>
      <c r="BD371" s="5">
        <v>0</v>
      </c>
      <c r="BE371" s="5">
        <v>1720.864</v>
      </c>
      <c r="BF371" s="5">
        <v>0</v>
      </c>
      <c r="BG371" s="5">
        <v>0</v>
      </c>
      <c r="BH371" s="5">
        <v>1720.864</v>
      </c>
      <c r="BI371" s="5"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1720.864</v>
      </c>
      <c r="BP371" s="4">
        <v>0</v>
      </c>
      <c r="BQ371" s="4">
        <v>0</v>
      </c>
      <c r="BR371" s="4">
        <v>1720.864</v>
      </c>
      <c r="BS371" s="4">
        <v>0</v>
      </c>
      <c r="BT371" s="3"/>
    </row>
    <row r="372" spans="1:72" ht="47.25" x14ac:dyDescent="0.25">
      <c r="A372" s="3"/>
      <c r="B372" s="1"/>
      <c r="C372" s="1" t="s">
        <v>81</v>
      </c>
      <c r="D372" s="1"/>
      <c r="E372" s="1" t="s">
        <v>43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 t="s">
        <v>47</v>
      </c>
      <c r="U372" s="1"/>
      <c r="V372" s="2"/>
      <c r="W372" s="2"/>
      <c r="X372" s="2"/>
      <c r="Y372" s="2"/>
      <c r="Z372" s="3" t="s">
        <v>46</v>
      </c>
      <c r="AA372" s="4">
        <v>64.38</v>
      </c>
      <c r="AB372" s="4">
        <v>0</v>
      </c>
      <c r="AC372" s="4">
        <v>0</v>
      </c>
      <c r="AD372" s="4">
        <v>64.38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5">
        <v>64.38</v>
      </c>
      <c r="AL372" s="5">
        <v>0</v>
      </c>
      <c r="AM372" s="5">
        <v>0</v>
      </c>
      <c r="AN372" s="5">
        <v>64.38</v>
      </c>
      <c r="AO372" s="5">
        <v>0</v>
      </c>
      <c r="AP372" s="5">
        <v>64.38</v>
      </c>
      <c r="AQ372" s="5">
        <v>0</v>
      </c>
      <c r="AR372" s="5">
        <v>0</v>
      </c>
      <c r="AS372" s="5">
        <v>64.38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64.38</v>
      </c>
      <c r="BA372" s="5">
        <v>0</v>
      </c>
      <c r="BB372" s="5">
        <v>0</v>
      </c>
      <c r="BC372" s="5">
        <v>64.38</v>
      </c>
      <c r="BD372" s="5">
        <v>0</v>
      </c>
      <c r="BE372" s="5">
        <v>64.38</v>
      </c>
      <c r="BF372" s="5">
        <v>0</v>
      </c>
      <c r="BG372" s="5">
        <v>0</v>
      </c>
      <c r="BH372" s="5">
        <v>64.38</v>
      </c>
      <c r="BI372" s="5">
        <v>0</v>
      </c>
      <c r="BJ372" s="5">
        <v>0</v>
      </c>
      <c r="BK372" s="5">
        <v>0</v>
      </c>
      <c r="BL372" s="5">
        <v>0</v>
      </c>
      <c r="BM372" s="5">
        <v>0</v>
      </c>
      <c r="BN372" s="5">
        <v>0</v>
      </c>
      <c r="BO372" s="5">
        <v>64.38</v>
      </c>
      <c r="BP372" s="4">
        <v>0</v>
      </c>
      <c r="BQ372" s="4">
        <v>0</v>
      </c>
      <c r="BR372" s="4">
        <v>64.38</v>
      </c>
      <c r="BS372" s="4">
        <v>0</v>
      </c>
      <c r="BT372" s="3"/>
    </row>
    <row r="373" spans="1:72" ht="63" x14ac:dyDescent="0.25">
      <c r="A373" s="3"/>
      <c r="B373" s="1"/>
      <c r="C373" s="1" t="s">
        <v>339</v>
      </c>
      <c r="D373" s="1"/>
      <c r="E373" s="1" t="s">
        <v>341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2"/>
      <c r="W373" s="2"/>
      <c r="X373" s="2"/>
      <c r="Y373" s="2"/>
      <c r="Z373" s="3" t="s">
        <v>340</v>
      </c>
      <c r="AA373" s="4">
        <v>525.79999999999995</v>
      </c>
      <c r="AB373" s="4">
        <v>525.79999999999995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5">
        <v>525.79999999999995</v>
      </c>
      <c r="AL373" s="5">
        <v>525.79999999999995</v>
      </c>
      <c r="AM373" s="5">
        <v>0</v>
      </c>
      <c r="AN373" s="5">
        <v>0</v>
      </c>
      <c r="AO373" s="5">
        <v>0</v>
      </c>
      <c r="AP373" s="5">
        <v>547.9</v>
      </c>
      <c r="AQ373" s="5">
        <v>547.9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547.9</v>
      </c>
      <c r="BA373" s="5">
        <v>547.9</v>
      </c>
      <c r="BB373" s="5">
        <v>0</v>
      </c>
      <c r="BC373" s="5">
        <v>0</v>
      </c>
      <c r="BD373" s="5">
        <v>0</v>
      </c>
      <c r="BE373" s="5">
        <v>566.9</v>
      </c>
      <c r="BF373" s="5">
        <v>566.9</v>
      </c>
      <c r="BG373" s="5">
        <v>0</v>
      </c>
      <c r="BH373" s="5">
        <v>0</v>
      </c>
      <c r="BI373" s="5"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566.9</v>
      </c>
      <c r="BP373" s="4">
        <v>566.9</v>
      </c>
      <c r="BQ373" s="4">
        <v>0</v>
      </c>
      <c r="BR373" s="4">
        <v>0</v>
      </c>
      <c r="BS373" s="4">
        <v>0</v>
      </c>
      <c r="BT373" s="3"/>
    </row>
    <row r="374" spans="1:72" ht="94.5" x14ac:dyDescent="0.25">
      <c r="A374" s="3"/>
      <c r="B374" s="1"/>
      <c r="C374" s="1" t="s">
        <v>339</v>
      </c>
      <c r="D374" s="1"/>
      <c r="E374" s="1" t="s">
        <v>341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 t="s">
        <v>45</v>
      </c>
      <c r="U374" s="1"/>
      <c r="V374" s="2"/>
      <c r="W374" s="2"/>
      <c r="X374" s="2"/>
      <c r="Y374" s="2"/>
      <c r="Z374" s="3" t="s">
        <v>44</v>
      </c>
      <c r="AA374" s="4">
        <v>525.79999999999995</v>
      </c>
      <c r="AB374" s="4">
        <v>525.79999999999995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5">
        <v>525.79999999999995</v>
      </c>
      <c r="AL374" s="5">
        <v>525.79999999999995</v>
      </c>
      <c r="AM374" s="5">
        <v>0</v>
      </c>
      <c r="AN374" s="5">
        <v>0</v>
      </c>
      <c r="AO374" s="5">
        <v>0</v>
      </c>
      <c r="AP374" s="5">
        <v>547.9</v>
      </c>
      <c r="AQ374" s="5">
        <v>547.9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547.9</v>
      </c>
      <c r="BA374" s="5">
        <v>547.9</v>
      </c>
      <c r="BB374" s="5">
        <v>0</v>
      </c>
      <c r="BC374" s="5">
        <v>0</v>
      </c>
      <c r="BD374" s="5">
        <v>0</v>
      </c>
      <c r="BE374" s="5">
        <v>566.9</v>
      </c>
      <c r="BF374" s="5">
        <v>566.9</v>
      </c>
      <c r="BG374" s="5">
        <v>0</v>
      </c>
      <c r="BH374" s="5">
        <v>0</v>
      </c>
      <c r="BI374" s="5"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566.9</v>
      </c>
      <c r="BP374" s="4">
        <v>566.9</v>
      </c>
      <c r="BQ374" s="4">
        <v>0</v>
      </c>
      <c r="BR374" s="4">
        <v>0</v>
      </c>
      <c r="BS374" s="4">
        <v>0</v>
      </c>
      <c r="BT374" s="3"/>
    </row>
    <row r="375" spans="1:72" ht="63" x14ac:dyDescent="0.25">
      <c r="A375" s="3"/>
      <c r="B375" s="1"/>
      <c r="C375" s="1" t="s">
        <v>135</v>
      </c>
      <c r="D375" s="1"/>
      <c r="E375" s="1" t="s">
        <v>330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2"/>
      <c r="W375" s="2"/>
      <c r="X375" s="2"/>
      <c r="Y375" s="2"/>
      <c r="Z375" s="3" t="s">
        <v>329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0</v>
      </c>
      <c r="AX375" s="5">
        <v>0</v>
      </c>
      <c r="AY375" s="5">
        <v>0</v>
      </c>
      <c r="AZ375" s="5">
        <v>0</v>
      </c>
      <c r="BA375" s="5">
        <v>0</v>
      </c>
      <c r="BB375" s="5">
        <v>0</v>
      </c>
      <c r="BC375" s="5">
        <v>0</v>
      </c>
      <c r="BD375" s="5">
        <v>0</v>
      </c>
      <c r="BE375" s="5">
        <v>2219.2247900000002</v>
      </c>
      <c r="BF375" s="5">
        <v>0</v>
      </c>
      <c r="BG375" s="5">
        <v>1997.30231</v>
      </c>
      <c r="BH375" s="5">
        <v>221.92248000000001</v>
      </c>
      <c r="BI375" s="5">
        <v>0</v>
      </c>
      <c r="BJ375" s="5">
        <v>0</v>
      </c>
      <c r="BK375" s="5">
        <v>0</v>
      </c>
      <c r="BL375" s="5">
        <v>0</v>
      </c>
      <c r="BM375" s="5">
        <v>0</v>
      </c>
      <c r="BN375" s="5">
        <v>0</v>
      </c>
      <c r="BO375" s="5">
        <v>2219.2247900000002</v>
      </c>
      <c r="BP375" s="4">
        <v>0</v>
      </c>
      <c r="BQ375" s="4">
        <v>1997.30231</v>
      </c>
      <c r="BR375" s="4">
        <v>221.92248000000001</v>
      </c>
      <c r="BS375" s="4">
        <v>0</v>
      </c>
      <c r="BT375" s="3"/>
    </row>
    <row r="376" spans="1:72" ht="47.25" x14ac:dyDescent="0.25">
      <c r="A376" s="3"/>
      <c r="B376" s="1"/>
      <c r="C376" s="1" t="s">
        <v>135</v>
      </c>
      <c r="D376" s="1"/>
      <c r="E376" s="1" t="s">
        <v>330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 t="s">
        <v>47</v>
      </c>
      <c r="U376" s="1"/>
      <c r="V376" s="2"/>
      <c r="W376" s="2"/>
      <c r="X376" s="2"/>
      <c r="Y376" s="2"/>
      <c r="Z376" s="3" t="s">
        <v>46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2219.2247900000002</v>
      </c>
      <c r="BF376" s="5">
        <v>0</v>
      </c>
      <c r="BG376" s="5">
        <v>1997.30231</v>
      </c>
      <c r="BH376" s="5">
        <v>221.92248000000001</v>
      </c>
      <c r="BI376" s="5">
        <v>0</v>
      </c>
      <c r="BJ376" s="5">
        <v>0</v>
      </c>
      <c r="BK376" s="5">
        <v>0</v>
      </c>
      <c r="BL376" s="5">
        <v>0</v>
      </c>
      <c r="BM376" s="5">
        <v>0</v>
      </c>
      <c r="BN376" s="5">
        <v>0</v>
      </c>
      <c r="BO376" s="5">
        <v>2219.2247900000002</v>
      </c>
      <c r="BP376" s="4">
        <v>0</v>
      </c>
      <c r="BQ376" s="4">
        <v>1997.30231</v>
      </c>
      <c r="BR376" s="4">
        <v>221.92248000000001</v>
      </c>
      <c r="BS376" s="4">
        <v>0</v>
      </c>
      <c r="BT376" s="3"/>
    </row>
    <row r="377" spans="1:72" ht="63" x14ac:dyDescent="0.25">
      <c r="A377" s="3"/>
      <c r="B377" s="1"/>
      <c r="C377" s="1" t="s">
        <v>135</v>
      </c>
      <c r="D377" s="1"/>
      <c r="E377" s="1" t="s">
        <v>332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2"/>
      <c r="W377" s="2"/>
      <c r="X377" s="2"/>
      <c r="Y377" s="2"/>
      <c r="Z377" s="3" t="s">
        <v>331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6137.6625199999999</v>
      </c>
      <c r="AQ377" s="5">
        <v>5247.7014600000002</v>
      </c>
      <c r="AR377" s="5">
        <v>276.19481000000002</v>
      </c>
      <c r="AS377" s="5">
        <v>613.76625000000001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6137.6625199999999</v>
      </c>
      <c r="BA377" s="5">
        <v>5247.7014600000002</v>
      </c>
      <c r="BB377" s="5">
        <v>276.19481000000002</v>
      </c>
      <c r="BC377" s="5">
        <v>613.76625000000001</v>
      </c>
      <c r="BD377" s="5">
        <v>0</v>
      </c>
      <c r="BE377" s="5">
        <v>6120.0625399999999</v>
      </c>
      <c r="BF377" s="5">
        <v>5232.6534799999999</v>
      </c>
      <c r="BG377" s="5">
        <v>275.40280999999999</v>
      </c>
      <c r="BH377" s="5">
        <v>612.00625000000002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6120.0625399999999</v>
      </c>
      <c r="BP377" s="4">
        <v>5232.6534799999999</v>
      </c>
      <c r="BQ377" s="4">
        <v>275.40280999999999</v>
      </c>
      <c r="BR377" s="4">
        <v>612.00625000000002</v>
      </c>
      <c r="BS377" s="4">
        <v>0</v>
      </c>
      <c r="BT377" s="3"/>
    </row>
    <row r="378" spans="1:72" ht="47.25" x14ac:dyDescent="0.25">
      <c r="A378" s="3"/>
      <c r="B378" s="1"/>
      <c r="C378" s="1" t="s">
        <v>135</v>
      </c>
      <c r="D378" s="1"/>
      <c r="E378" s="1" t="s">
        <v>332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 t="s">
        <v>47</v>
      </c>
      <c r="U378" s="1"/>
      <c r="V378" s="2"/>
      <c r="W378" s="2"/>
      <c r="X378" s="2"/>
      <c r="Y378" s="2"/>
      <c r="Z378" s="3" t="s">
        <v>46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6137.6625199999999</v>
      </c>
      <c r="AQ378" s="5">
        <v>5247.7014600000002</v>
      </c>
      <c r="AR378" s="5">
        <v>276.19481000000002</v>
      </c>
      <c r="AS378" s="5">
        <v>613.76625000000001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6137.6625199999999</v>
      </c>
      <c r="BA378" s="5">
        <v>5247.7014600000002</v>
      </c>
      <c r="BB378" s="5">
        <v>276.19481000000002</v>
      </c>
      <c r="BC378" s="5">
        <v>613.76625000000001</v>
      </c>
      <c r="BD378" s="5">
        <v>0</v>
      </c>
      <c r="BE378" s="5">
        <v>6120.0625399999999</v>
      </c>
      <c r="BF378" s="5">
        <v>5232.6534799999999</v>
      </c>
      <c r="BG378" s="5">
        <v>275.40280999999999</v>
      </c>
      <c r="BH378" s="5">
        <v>612.00625000000002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6120.0625399999999</v>
      </c>
      <c r="BP378" s="4">
        <v>5232.6534799999999</v>
      </c>
      <c r="BQ378" s="4">
        <v>275.40280999999999</v>
      </c>
      <c r="BR378" s="4">
        <v>612.00625000000002</v>
      </c>
      <c r="BS378" s="4">
        <v>0</v>
      </c>
      <c r="BT378" s="3"/>
    </row>
    <row r="379" spans="1:72" ht="31.5" x14ac:dyDescent="0.25">
      <c r="A379" s="3"/>
      <c r="B379" s="1"/>
      <c r="C379" s="1" t="s">
        <v>135</v>
      </c>
      <c r="D379" s="1"/>
      <c r="E379" s="1" t="s">
        <v>334</v>
      </c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2"/>
      <c r="W379" s="2"/>
      <c r="X379" s="2"/>
      <c r="Y379" s="2"/>
      <c r="Z379" s="3" t="s">
        <v>333</v>
      </c>
      <c r="AA379" s="4">
        <v>3500</v>
      </c>
      <c r="AB379" s="4">
        <v>0</v>
      </c>
      <c r="AC379" s="4">
        <v>0</v>
      </c>
      <c r="AD379" s="4">
        <v>3500</v>
      </c>
      <c r="AE379" s="4">
        <v>0</v>
      </c>
      <c r="AF379" s="4">
        <v>270</v>
      </c>
      <c r="AG379" s="4">
        <v>0</v>
      </c>
      <c r="AH379" s="4">
        <v>0</v>
      </c>
      <c r="AI379" s="4">
        <v>270</v>
      </c>
      <c r="AJ379" s="4">
        <v>0</v>
      </c>
      <c r="AK379" s="5">
        <f>3770+40</f>
        <v>3810</v>
      </c>
      <c r="AL379" s="5">
        <v>0</v>
      </c>
      <c r="AM379" s="5">
        <v>0</v>
      </c>
      <c r="AN379" s="5">
        <v>3770</v>
      </c>
      <c r="AO379" s="5">
        <v>0</v>
      </c>
      <c r="AP379" s="5">
        <v>3770</v>
      </c>
      <c r="AQ379" s="5">
        <v>0</v>
      </c>
      <c r="AR379" s="5">
        <v>0</v>
      </c>
      <c r="AS379" s="5">
        <v>3770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3770</v>
      </c>
      <c r="BA379" s="5">
        <v>0</v>
      </c>
      <c r="BB379" s="5">
        <v>0</v>
      </c>
      <c r="BC379" s="5">
        <v>3770</v>
      </c>
      <c r="BD379" s="5">
        <v>0</v>
      </c>
      <c r="BE379" s="5">
        <v>3770</v>
      </c>
      <c r="BF379" s="5">
        <v>0</v>
      </c>
      <c r="BG379" s="5">
        <v>0</v>
      </c>
      <c r="BH379" s="5">
        <v>3770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3770</v>
      </c>
      <c r="BP379" s="4">
        <v>0</v>
      </c>
      <c r="BQ379" s="4">
        <v>0</v>
      </c>
      <c r="BR379" s="4">
        <v>3770</v>
      </c>
      <c r="BS379" s="4">
        <v>0</v>
      </c>
      <c r="BT379" s="3"/>
    </row>
    <row r="380" spans="1:72" ht="47.25" x14ac:dyDescent="0.25">
      <c r="A380" s="3"/>
      <c r="B380" s="1"/>
      <c r="C380" s="1" t="s">
        <v>135</v>
      </c>
      <c r="D380" s="1"/>
      <c r="E380" s="1" t="s">
        <v>334</v>
      </c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 t="s">
        <v>47</v>
      </c>
      <c r="U380" s="1"/>
      <c r="V380" s="2"/>
      <c r="W380" s="2"/>
      <c r="X380" s="2"/>
      <c r="Y380" s="2"/>
      <c r="Z380" s="3" t="s">
        <v>46</v>
      </c>
      <c r="AA380" s="4">
        <v>3500</v>
      </c>
      <c r="AB380" s="4">
        <v>0</v>
      </c>
      <c r="AC380" s="4">
        <v>0</v>
      </c>
      <c r="AD380" s="4">
        <v>3500</v>
      </c>
      <c r="AE380" s="4">
        <v>0</v>
      </c>
      <c r="AF380" s="4">
        <v>270</v>
      </c>
      <c r="AG380" s="4">
        <v>0</v>
      </c>
      <c r="AH380" s="4">
        <v>0</v>
      </c>
      <c r="AI380" s="4">
        <v>270</v>
      </c>
      <c r="AJ380" s="4">
        <v>0</v>
      </c>
      <c r="AK380" s="5">
        <f>3770+40</f>
        <v>3810</v>
      </c>
      <c r="AL380" s="5">
        <v>0</v>
      </c>
      <c r="AM380" s="5">
        <v>0</v>
      </c>
      <c r="AN380" s="5">
        <v>3770</v>
      </c>
      <c r="AO380" s="5">
        <v>0</v>
      </c>
      <c r="AP380" s="5">
        <v>3770</v>
      </c>
      <c r="AQ380" s="5">
        <v>0</v>
      </c>
      <c r="AR380" s="5">
        <v>0</v>
      </c>
      <c r="AS380" s="5">
        <v>3770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3770</v>
      </c>
      <c r="BA380" s="5">
        <v>0</v>
      </c>
      <c r="BB380" s="5">
        <v>0</v>
      </c>
      <c r="BC380" s="5">
        <v>3770</v>
      </c>
      <c r="BD380" s="5">
        <v>0</v>
      </c>
      <c r="BE380" s="5">
        <v>3770</v>
      </c>
      <c r="BF380" s="5">
        <v>0</v>
      </c>
      <c r="BG380" s="5">
        <v>0</v>
      </c>
      <c r="BH380" s="5">
        <v>3770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3770</v>
      </c>
      <c r="BP380" s="4">
        <v>0</v>
      </c>
      <c r="BQ380" s="4">
        <v>0</v>
      </c>
      <c r="BR380" s="4">
        <v>3770</v>
      </c>
      <c r="BS380" s="4">
        <v>0</v>
      </c>
      <c r="BT380" s="3"/>
    </row>
    <row r="381" spans="1:72" ht="31.5" x14ac:dyDescent="0.25">
      <c r="A381" s="3"/>
      <c r="B381" s="1"/>
      <c r="C381" s="1" t="s">
        <v>135</v>
      </c>
      <c r="D381" s="1"/>
      <c r="E381" s="1" t="s">
        <v>342</v>
      </c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2"/>
      <c r="W381" s="2"/>
      <c r="X381" s="2"/>
      <c r="Y381" s="2"/>
      <c r="Z381" s="3" t="s">
        <v>237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164.49592999999999</v>
      </c>
      <c r="AG381" s="4">
        <v>0</v>
      </c>
      <c r="AH381" s="4">
        <v>0</v>
      </c>
      <c r="AI381" s="4">
        <v>164.49592999999999</v>
      </c>
      <c r="AJ381" s="4">
        <v>0</v>
      </c>
      <c r="AK381" s="5">
        <f>164.49593+489.08634</f>
        <v>653.58226999999999</v>
      </c>
      <c r="AL381" s="5">
        <v>0</v>
      </c>
      <c r="AM381" s="5">
        <v>0</v>
      </c>
      <c r="AN381" s="5">
        <v>164.49592999999999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0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4">
        <v>0</v>
      </c>
      <c r="BQ381" s="4">
        <v>0</v>
      </c>
      <c r="BR381" s="4">
        <v>0</v>
      </c>
      <c r="BS381" s="4">
        <v>0</v>
      </c>
      <c r="BT381" s="3"/>
    </row>
    <row r="382" spans="1:72" ht="47.25" x14ac:dyDescent="0.25">
      <c r="A382" s="3"/>
      <c r="B382" s="1"/>
      <c r="C382" s="1" t="s">
        <v>135</v>
      </c>
      <c r="D382" s="1"/>
      <c r="E382" s="1" t="s">
        <v>342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 t="s">
        <v>47</v>
      </c>
      <c r="U382" s="1"/>
      <c r="V382" s="2"/>
      <c r="W382" s="2"/>
      <c r="X382" s="2"/>
      <c r="Y382" s="2"/>
      <c r="Z382" s="3" t="s">
        <v>46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164.49592999999999</v>
      </c>
      <c r="AG382" s="4">
        <v>0</v>
      </c>
      <c r="AH382" s="4">
        <v>0</v>
      </c>
      <c r="AI382" s="4">
        <v>164.49592999999999</v>
      </c>
      <c r="AJ382" s="4">
        <v>0</v>
      </c>
      <c r="AK382" s="5">
        <f>164.49593+489.08634</f>
        <v>653.58226999999999</v>
      </c>
      <c r="AL382" s="5">
        <v>0</v>
      </c>
      <c r="AM382" s="5">
        <v>0</v>
      </c>
      <c r="AN382" s="5">
        <v>164.49592999999999</v>
      </c>
      <c r="AO382" s="5">
        <v>0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v>0</v>
      </c>
      <c r="BI382" s="5">
        <v>0</v>
      </c>
      <c r="BJ382" s="5">
        <v>0</v>
      </c>
      <c r="BK382" s="5">
        <v>0</v>
      </c>
      <c r="BL382" s="5">
        <v>0</v>
      </c>
      <c r="BM382" s="5">
        <v>0</v>
      </c>
      <c r="BN382" s="5">
        <v>0</v>
      </c>
      <c r="BO382" s="5">
        <v>0</v>
      </c>
      <c r="BP382" s="4">
        <v>0</v>
      </c>
      <c r="BQ382" s="4">
        <v>0</v>
      </c>
      <c r="BR382" s="4">
        <v>0</v>
      </c>
      <c r="BS382" s="4">
        <v>0</v>
      </c>
      <c r="BT382" s="3"/>
    </row>
    <row r="383" spans="1:72" ht="15.75" x14ac:dyDescent="0.25">
      <c r="A383" s="3"/>
      <c r="B383" s="1"/>
      <c r="C383" s="1" t="s">
        <v>135</v>
      </c>
      <c r="D383" s="1"/>
      <c r="E383" s="1" t="s">
        <v>137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2"/>
      <c r="W383" s="2"/>
      <c r="X383" s="2"/>
      <c r="Y383" s="2"/>
      <c r="Z383" s="3" t="s">
        <v>136</v>
      </c>
      <c r="AA383" s="4">
        <v>1115.76001</v>
      </c>
      <c r="AB383" s="4">
        <v>741.98041000000001</v>
      </c>
      <c r="AC383" s="4">
        <v>39.051600000000001</v>
      </c>
      <c r="AD383" s="4">
        <v>334.72800000000001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5">
        <v>1115.76001</v>
      </c>
      <c r="AL383" s="5">
        <v>741.98041000000001</v>
      </c>
      <c r="AM383" s="5">
        <v>39.051600000000001</v>
      </c>
      <c r="AN383" s="5">
        <v>334.72800000000001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0</v>
      </c>
      <c r="BP383" s="4">
        <v>0</v>
      </c>
      <c r="BQ383" s="4">
        <v>0</v>
      </c>
      <c r="BR383" s="4">
        <v>0</v>
      </c>
      <c r="BS383" s="4">
        <v>0</v>
      </c>
      <c r="BT383" s="3"/>
    </row>
    <row r="384" spans="1:72" ht="47.25" x14ac:dyDescent="0.25">
      <c r="A384" s="3"/>
      <c r="B384" s="1"/>
      <c r="C384" s="1" t="s">
        <v>135</v>
      </c>
      <c r="D384" s="1"/>
      <c r="E384" s="1" t="s">
        <v>137</v>
      </c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 t="s">
        <v>47</v>
      </c>
      <c r="U384" s="1"/>
      <c r="V384" s="2"/>
      <c r="W384" s="2"/>
      <c r="X384" s="2"/>
      <c r="Y384" s="2"/>
      <c r="Z384" s="3" t="s">
        <v>46</v>
      </c>
      <c r="AA384" s="4">
        <v>1115.76001</v>
      </c>
      <c r="AB384" s="4">
        <v>741.98041000000001</v>
      </c>
      <c r="AC384" s="4">
        <v>39.051600000000001</v>
      </c>
      <c r="AD384" s="4">
        <v>334.72800000000001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5">
        <v>1115.76001</v>
      </c>
      <c r="AL384" s="5">
        <v>741.98041000000001</v>
      </c>
      <c r="AM384" s="5">
        <v>39.051600000000001</v>
      </c>
      <c r="AN384" s="5">
        <v>334.72800000000001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4">
        <v>0</v>
      </c>
      <c r="BQ384" s="4">
        <v>0</v>
      </c>
      <c r="BR384" s="4">
        <v>0</v>
      </c>
      <c r="BS384" s="4">
        <v>0</v>
      </c>
      <c r="BT384" s="3"/>
    </row>
    <row r="385" spans="1:72" ht="31.5" x14ac:dyDescent="0.25">
      <c r="A385" s="3"/>
      <c r="B385" s="1"/>
      <c r="C385" s="1" t="s">
        <v>135</v>
      </c>
      <c r="D385" s="1"/>
      <c r="E385" s="1" t="s">
        <v>344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2"/>
      <c r="W385" s="2"/>
      <c r="X385" s="2"/>
      <c r="Y385" s="2"/>
      <c r="Z385" s="3" t="s">
        <v>343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1051.3499999999999</v>
      </c>
      <c r="AG385" s="4">
        <v>0</v>
      </c>
      <c r="AH385" s="4">
        <v>876.125</v>
      </c>
      <c r="AI385" s="4">
        <v>175.22499999999999</v>
      </c>
      <c r="AJ385" s="4">
        <v>0</v>
      </c>
      <c r="AK385" s="5">
        <v>1051.3499999999999</v>
      </c>
      <c r="AL385" s="5">
        <v>0</v>
      </c>
      <c r="AM385" s="5">
        <v>876.125</v>
      </c>
      <c r="AN385" s="5">
        <v>175.22499999999999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0</v>
      </c>
      <c r="BK385" s="5">
        <v>0</v>
      </c>
      <c r="BL385" s="5">
        <v>0</v>
      </c>
      <c r="BM385" s="5">
        <v>0</v>
      </c>
      <c r="BN385" s="5">
        <v>0</v>
      </c>
      <c r="BO385" s="5">
        <v>0</v>
      </c>
      <c r="BP385" s="4">
        <v>0</v>
      </c>
      <c r="BQ385" s="4">
        <v>0</v>
      </c>
      <c r="BR385" s="4">
        <v>0</v>
      </c>
      <c r="BS385" s="4">
        <v>0</v>
      </c>
      <c r="BT385" s="3"/>
    </row>
    <row r="386" spans="1:72" ht="47.25" x14ac:dyDescent="0.25">
      <c r="A386" s="3"/>
      <c r="B386" s="1"/>
      <c r="C386" s="1" t="s">
        <v>135</v>
      </c>
      <c r="D386" s="1"/>
      <c r="E386" s="1" t="s">
        <v>344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 t="s">
        <v>47</v>
      </c>
      <c r="U386" s="1"/>
      <c r="V386" s="2"/>
      <c r="W386" s="2"/>
      <c r="X386" s="2"/>
      <c r="Y386" s="2"/>
      <c r="Z386" s="3" t="s">
        <v>46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1051.3499999999999</v>
      </c>
      <c r="AG386" s="4">
        <v>0</v>
      </c>
      <c r="AH386" s="4">
        <v>876.125</v>
      </c>
      <c r="AI386" s="4">
        <v>175.22499999999999</v>
      </c>
      <c r="AJ386" s="4">
        <v>0</v>
      </c>
      <c r="AK386" s="5">
        <v>1051.3499999999999</v>
      </c>
      <c r="AL386" s="5">
        <v>0</v>
      </c>
      <c r="AM386" s="5">
        <v>876.125</v>
      </c>
      <c r="AN386" s="5">
        <v>175.22499999999999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0</v>
      </c>
      <c r="BD386" s="5">
        <v>0</v>
      </c>
      <c r="BE386" s="5">
        <v>0</v>
      </c>
      <c r="BF386" s="5">
        <v>0</v>
      </c>
      <c r="BG386" s="5">
        <v>0</v>
      </c>
      <c r="BH386" s="5">
        <v>0</v>
      </c>
      <c r="BI386" s="5">
        <v>0</v>
      </c>
      <c r="BJ386" s="5">
        <v>0</v>
      </c>
      <c r="BK386" s="5">
        <v>0</v>
      </c>
      <c r="BL386" s="5">
        <v>0</v>
      </c>
      <c r="BM386" s="5">
        <v>0</v>
      </c>
      <c r="BN386" s="5">
        <v>0</v>
      </c>
      <c r="BO386" s="5">
        <v>0</v>
      </c>
      <c r="BP386" s="4">
        <v>0</v>
      </c>
      <c r="BQ386" s="4">
        <v>0</v>
      </c>
      <c r="BR386" s="4">
        <v>0</v>
      </c>
      <c r="BS386" s="4">
        <v>0</v>
      </c>
      <c r="BT386" s="3"/>
    </row>
    <row r="387" spans="1:72" ht="31.5" x14ac:dyDescent="0.25">
      <c r="A387" s="3"/>
      <c r="B387" s="1"/>
      <c r="C387" s="1" t="s">
        <v>135</v>
      </c>
      <c r="D387" s="1"/>
      <c r="E387" s="1" t="s">
        <v>134</v>
      </c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2"/>
      <c r="W387" s="2"/>
      <c r="X387" s="2"/>
      <c r="Y387" s="2"/>
      <c r="Z387" s="3" t="s">
        <v>205</v>
      </c>
      <c r="AA387" s="4">
        <v>214.21</v>
      </c>
      <c r="AB387" s="4">
        <v>0</v>
      </c>
      <c r="AC387" s="4">
        <v>192.78899999999999</v>
      </c>
      <c r="AD387" s="4">
        <v>21.420999999999999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5">
        <v>214.21</v>
      </c>
      <c r="AL387" s="5">
        <v>0</v>
      </c>
      <c r="AM387" s="5">
        <v>192.78899999999999</v>
      </c>
      <c r="AN387" s="5">
        <v>21.420999999999999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0</v>
      </c>
      <c r="BC387" s="5">
        <v>0</v>
      </c>
      <c r="BD387" s="5">
        <v>0</v>
      </c>
      <c r="BE387" s="5">
        <v>0</v>
      </c>
      <c r="BF387" s="5">
        <v>0</v>
      </c>
      <c r="BG387" s="5">
        <v>0</v>
      </c>
      <c r="BH387" s="5">
        <v>0</v>
      </c>
      <c r="BI387" s="5">
        <v>0</v>
      </c>
      <c r="BJ387" s="5">
        <v>0</v>
      </c>
      <c r="BK387" s="5">
        <v>0</v>
      </c>
      <c r="BL387" s="5">
        <v>0</v>
      </c>
      <c r="BM387" s="5">
        <v>0</v>
      </c>
      <c r="BN387" s="5">
        <v>0</v>
      </c>
      <c r="BO387" s="5">
        <v>0</v>
      </c>
      <c r="BP387" s="4">
        <v>0</v>
      </c>
      <c r="BQ387" s="4">
        <v>0</v>
      </c>
      <c r="BR387" s="4">
        <v>0</v>
      </c>
      <c r="BS387" s="4">
        <v>0</v>
      </c>
      <c r="BT387" s="3"/>
    </row>
    <row r="388" spans="1:72" ht="47.25" x14ac:dyDescent="0.25">
      <c r="A388" s="3"/>
      <c r="B388" s="1"/>
      <c r="C388" s="1" t="s">
        <v>135</v>
      </c>
      <c r="D388" s="1"/>
      <c r="E388" s="1" t="s">
        <v>134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 t="s">
        <v>47</v>
      </c>
      <c r="U388" s="1"/>
      <c r="V388" s="2"/>
      <c r="W388" s="2"/>
      <c r="X388" s="2"/>
      <c r="Y388" s="2"/>
      <c r="Z388" s="3" t="s">
        <v>46</v>
      </c>
      <c r="AA388" s="4">
        <v>214.21</v>
      </c>
      <c r="AB388" s="4">
        <v>0</v>
      </c>
      <c r="AC388" s="4">
        <v>192.78899999999999</v>
      </c>
      <c r="AD388" s="4">
        <v>21.420999999999999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5">
        <v>214.21</v>
      </c>
      <c r="AL388" s="5">
        <v>0</v>
      </c>
      <c r="AM388" s="5">
        <v>192.78899999999999</v>
      </c>
      <c r="AN388" s="5">
        <v>21.420999999999999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4">
        <v>0</v>
      </c>
      <c r="BQ388" s="4">
        <v>0</v>
      </c>
      <c r="BR388" s="4">
        <v>0</v>
      </c>
      <c r="BS388" s="4">
        <v>0</v>
      </c>
      <c r="BT388" s="3"/>
    </row>
    <row r="389" spans="1:72" ht="15.75" x14ac:dyDescent="0.25">
      <c r="A389" s="3"/>
      <c r="B389" s="1"/>
      <c r="C389" s="1" t="s">
        <v>336</v>
      </c>
      <c r="D389" s="1"/>
      <c r="E389" s="1" t="s">
        <v>345</v>
      </c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2"/>
      <c r="W389" s="2"/>
      <c r="X389" s="2"/>
      <c r="Y389" s="2"/>
      <c r="Z389" s="3" t="s">
        <v>92</v>
      </c>
      <c r="AA389" s="4">
        <v>6800</v>
      </c>
      <c r="AB389" s="4">
        <v>0</v>
      </c>
      <c r="AC389" s="4">
        <v>0</v>
      </c>
      <c r="AD389" s="4">
        <v>6800</v>
      </c>
      <c r="AE389" s="4">
        <v>0</v>
      </c>
      <c r="AF389" s="4">
        <v>5129.1629999999996</v>
      </c>
      <c r="AG389" s="4">
        <v>0</v>
      </c>
      <c r="AH389" s="4">
        <v>0</v>
      </c>
      <c r="AI389" s="4">
        <v>5129.1629999999996</v>
      </c>
      <c r="AJ389" s="4">
        <v>0</v>
      </c>
      <c r="AK389" s="5">
        <f>11929.163+899</f>
        <v>12828.163</v>
      </c>
      <c r="AL389" s="5">
        <v>0</v>
      </c>
      <c r="AM389" s="5">
        <v>0</v>
      </c>
      <c r="AN389" s="5">
        <v>11929.163</v>
      </c>
      <c r="AO389" s="5">
        <v>0</v>
      </c>
      <c r="AP389" s="5">
        <v>10881.460999999999</v>
      </c>
      <c r="AQ389" s="5">
        <v>0</v>
      </c>
      <c r="AR389" s="5">
        <v>0</v>
      </c>
      <c r="AS389" s="5">
        <v>10881.460999999999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v>10881.460999999999</v>
      </c>
      <c r="BA389" s="5">
        <v>0</v>
      </c>
      <c r="BB389" s="5">
        <v>0</v>
      </c>
      <c r="BC389" s="5">
        <v>10881.460999999999</v>
      </c>
      <c r="BD389" s="5">
        <v>0</v>
      </c>
      <c r="BE389" s="5">
        <v>8672.5020000000004</v>
      </c>
      <c r="BF389" s="5">
        <v>0</v>
      </c>
      <c r="BG389" s="5">
        <v>0</v>
      </c>
      <c r="BH389" s="5">
        <v>8672.5020000000004</v>
      </c>
      <c r="BI389" s="5">
        <v>0</v>
      </c>
      <c r="BJ389" s="5">
        <v>0</v>
      </c>
      <c r="BK389" s="5">
        <v>0</v>
      </c>
      <c r="BL389" s="5">
        <v>0</v>
      </c>
      <c r="BM389" s="5">
        <v>0</v>
      </c>
      <c r="BN389" s="5">
        <v>0</v>
      </c>
      <c r="BO389" s="5">
        <v>8672.5020000000004</v>
      </c>
      <c r="BP389" s="4">
        <v>0</v>
      </c>
      <c r="BQ389" s="4">
        <v>0</v>
      </c>
      <c r="BR389" s="4">
        <v>8672.5020000000004</v>
      </c>
      <c r="BS389" s="4">
        <v>0</v>
      </c>
      <c r="BT389" s="3"/>
    </row>
    <row r="390" spans="1:72" ht="94.5" x14ac:dyDescent="0.25">
      <c r="A390" s="3"/>
      <c r="B390" s="1"/>
      <c r="C390" s="1" t="s">
        <v>336</v>
      </c>
      <c r="D390" s="1"/>
      <c r="E390" s="1" t="s">
        <v>345</v>
      </c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 t="s">
        <v>45</v>
      </c>
      <c r="U390" s="1"/>
      <c r="V390" s="2"/>
      <c r="W390" s="2"/>
      <c r="X390" s="2"/>
      <c r="Y390" s="2"/>
      <c r="Z390" s="3" t="s">
        <v>44</v>
      </c>
      <c r="AA390" s="4">
        <v>5500</v>
      </c>
      <c r="AB390" s="4">
        <v>0</v>
      </c>
      <c r="AC390" s="4">
        <v>0</v>
      </c>
      <c r="AD390" s="4">
        <v>5500</v>
      </c>
      <c r="AE390" s="4">
        <v>0</v>
      </c>
      <c r="AF390" s="4">
        <v>4600</v>
      </c>
      <c r="AG390" s="4">
        <v>0</v>
      </c>
      <c r="AH390" s="4">
        <v>0</v>
      </c>
      <c r="AI390" s="4">
        <v>4600</v>
      </c>
      <c r="AJ390" s="4">
        <v>0</v>
      </c>
      <c r="AK390" s="5">
        <f>10100+899</f>
        <v>10999</v>
      </c>
      <c r="AL390" s="5">
        <v>0</v>
      </c>
      <c r="AM390" s="5">
        <v>0</v>
      </c>
      <c r="AN390" s="5">
        <v>10100</v>
      </c>
      <c r="AO390" s="5">
        <v>0</v>
      </c>
      <c r="AP390" s="5">
        <v>9078.2939999999999</v>
      </c>
      <c r="AQ390" s="5">
        <v>0</v>
      </c>
      <c r="AR390" s="5">
        <v>0</v>
      </c>
      <c r="AS390" s="5">
        <v>9078.2939999999999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9078.2939999999999</v>
      </c>
      <c r="BA390" s="5">
        <v>0</v>
      </c>
      <c r="BB390" s="5">
        <v>0</v>
      </c>
      <c r="BC390" s="5">
        <v>9078.2939999999999</v>
      </c>
      <c r="BD390" s="5">
        <v>0</v>
      </c>
      <c r="BE390" s="5">
        <v>6869.335</v>
      </c>
      <c r="BF390" s="5">
        <v>0</v>
      </c>
      <c r="BG390" s="5">
        <v>0</v>
      </c>
      <c r="BH390" s="5">
        <v>6869.335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0</v>
      </c>
      <c r="BO390" s="5">
        <v>6869.335</v>
      </c>
      <c r="BP390" s="4">
        <v>0</v>
      </c>
      <c r="BQ390" s="4">
        <v>0</v>
      </c>
      <c r="BR390" s="4">
        <v>6869.335</v>
      </c>
      <c r="BS390" s="4">
        <v>0</v>
      </c>
      <c r="BT390" s="3"/>
    </row>
    <row r="391" spans="1:72" ht="47.25" x14ac:dyDescent="0.25">
      <c r="A391" s="3"/>
      <c r="B391" s="1"/>
      <c r="C391" s="1" t="s">
        <v>336</v>
      </c>
      <c r="D391" s="1"/>
      <c r="E391" s="1" t="s">
        <v>345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 t="s">
        <v>47</v>
      </c>
      <c r="U391" s="1"/>
      <c r="V391" s="2"/>
      <c r="W391" s="2"/>
      <c r="X391" s="2"/>
      <c r="Y391" s="2"/>
      <c r="Z391" s="3" t="s">
        <v>46</v>
      </c>
      <c r="AA391" s="4">
        <v>1000</v>
      </c>
      <c r="AB391" s="4">
        <v>0</v>
      </c>
      <c r="AC391" s="4">
        <v>0</v>
      </c>
      <c r="AD391" s="4">
        <v>1000</v>
      </c>
      <c r="AE391" s="4">
        <v>0</v>
      </c>
      <c r="AF391" s="4">
        <v>143.88</v>
      </c>
      <c r="AG391" s="4">
        <v>0</v>
      </c>
      <c r="AH391" s="4">
        <v>0</v>
      </c>
      <c r="AI391" s="4">
        <v>143.88</v>
      </c>
      <c r="AJ391" s="4">
        <v>0</v>
      </c>
      <c r="AK391" s="5">
        <v>1143.8800000000001</v>
      </c>
      <c r="AL391" s="5">
        <v>0</v>
      </c>
      <c r="AM391" s="5">
        <v>0</v>
      </c>
      <c r="AN391" s="5">
        <v>1143.8800000000001</v>
      </c>
      <c r="AO391" s="5">
        <v>0</v>
      </c>
      <c r="AP391" s="5">
        <v>1288.4000000000001</v>
      </c>
      <c r="AQ391" s="5">
        <v>0</v>
      </c>
      <c r="AR391" s="5">
        <v>0</v>
      </c>
      <c r="AS391" s="5">
        <v>1288.4000000000001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v>1288.4000000000001</v>
      </c>
      <c r="BA391" s="5">
        <v>0</v>
      </c>
      <c r="BB391" s="5">
        <v>0</v>
      </c>
      <c r="BC391" s="5">
        <v>1288.4000000000001</v>
      </c>
      <c r="BD391" s="5">
        <v>0</v>
      </c>
      <c r="BE391" s="5">
        <v>1288.4000000000001</v>
      </c>
      <c r="BF391" s="5">
        <v>0</v>
      </c>
      <c r="BG391" s="5">
        <v>0</v>
      </c>
      <c r="BH391" s="5">
        <v>1288.4000000000001</v>
      </c>
      <c r="BI391" s="5">
        <v>0</v>
      </c>
      <c r="BJ391" s="5">
        <v>0</v>
      </c>
      <c r="BK391" s="5">
        <v>0</v>
      </c>
      <c r="BL391" s="5">
        <v>0</v>
      </c>
      <c r="BM391" s="5">
        <v>0</v>
      </c>
      <c r="BN391" s="5">
        <v>0</v>
      </c>
      <c r="BO391" s="5">
        <v>1288.4000000000001</v>
      </c>
      <c r="BP391" s="4">
        <v>0</v>
      </c>
      <c r="BQ391" s="4">
        <v>0</v>
      </c>
      <c r="BR391" s="4">
        <v>1288.4000000000001</v>
      </c>
      <c r="BS391" s="4">
        <v>0</v>
      </c>
      <c r="BT391" s="3"/>
    </row>
    <row r="392" spans="1:72" ht="15.75" x14ac:dyDescent="0.25">
      <c r="A392" s="3"/>
      <c r="B392" s="1"/>
      <c r="C392" s="1" t="s">
        <v>336</v>
      </c>
      <c r="D392" s="1"/>
      <c r="E392" s="1" t="s">
        <v>345</v>
      </c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 t="s">
        <v>77</v>
      </c>
      <c r="U392" s="1"/>
      <c r="V392" s="2"/>
      <c r="W392" s="2"/>
      <c r="X392" s="2"/>
      <c r="Y392" s="2"/>
      <c r="Z392" s="3" t="s">
        <v>76</v>
      </c>
      <c r="AA392" s="4">
        <v>300</v>
      </c>
      <c r="AB392" s="4">
        <v>0</v>
      </c>
      <c r="AC392" s="4">
        <v>0</v>
      </c>
      <c r="AD392" s="4">
        <v>300</v>
      </c>
      <c r="AE392" s="4">
        <v>0</v>
      </c>
      <c r="AF392" s="4">
        <v>385.28300000000002</v>
      </c>
      <c r="AG392" s="4">
        <v>0</v>
      </c>
      <c r="AH392" s="4">
        <v>0</v>
      </c>
      <c r="AI392" s="4">
        <v>385.28300000000002</v>
      </c>
      <c r="AJ392" s="4">
        <v>0</v>
      </c>
      <c r="AK392" s="5">
        <v>685.28300000000002</v>
      </c>
      <c r="AL392" s="5">
        <v>0</v>
      </c>
      <c r="AM392" s="5">
        <v>0</v>
      </c>
      <c r="AN392" s="5">
        <v>685.28300000000002</v>
      </c>
      <c r="AO392" s="5">
        <v>0</v>
      </c>
      <c r="AP392" s="5">
        <v>514.76700000000005</v>
      </c>
      <c r="AQ392" s="5">
        <v>0</v>
      </c>
      <c r="AR392" s="5">
        <v>0</v>
      </c>
      <c r="AS392" s="5">
        <v>514.76700000000005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514.76700000000005</v>
      </c>
      <c r="BA392" s="5">
        <v>0</v>
      </c>
      <c r="BB392" s="5">
        <v>0</v>
      </c>
      <c r="BC392" s="5">
        <v>514.76700000000005</v>
      </c>
      <c r="BD392" s="5">
        <v>0</v>
      </c>
      <c r="BE392" s="5">
        <v>514.76700000000005</v>
      </c>
      <c r="BF392" s="5">
        <v>0</v>
      </c>
      <c r="BG392" s="5">
        <v>0</v>
      </c>
      <c r="BH392" s="5">
        <v>514.76700000000005</v>
      </c>
      <c r="BI392" s="5">
        <v>0</v>
      </c>
      <c r="BJ392" s="5">
        <v>0</v>
      </c>
      <c r="BK392" s="5">
        <v>0</v>
      </c>
      <c r="BL392" s="5">
        <v>0</v>
      </c>
      <c r="BM392" s="5">
        <v>0</v>
      </c>
      <c r="BN392" s="5">
        <v>0</v>
      </c>
      <c r="BO392" s="5">
        <v>514.76700000000005</v>
      </c>
      <c r="BP392" s="4">
        <v>0</v>
      </c>
      <c r="BQ392" s="4">
        <v>0</v>
      </c>
      <c r="BR392" s="4">
        <v>514.76700000000005</v>
      </c>
      <c r="BS392" s="4">
        <v>0</v>
      </c>
      <c r="BT392" s="3"/>
    </row>
    <row r="393" spans="1:72" ht="15.75" x14ac:dyDescent="0.25">
      <c r="A393" s="20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6"/>
      <c r="W393" s="16"/>
      <c r="X393" s="16"/>
      <c r="Y393" s="16"/>
      <c r="Z393" s="20" t="s">
        <v>346</v>
      </c>
      <c r="AA393" s="17">
        <v>691065.67651999998</v>
      </c>
      <c r="AB393" s="17">
        <v>65670.50232</v>
      </c>
      <c r="AC393" s="17">
        <v>289137.94092999998</v>
      </c>
      <c r="AD393" s="17">
        <v>336257.23327000003</v>
      </c>
      <c r="AE393" s="17">
        <v>0</v>
      </c>
      <c r="AF393" s="17">
        <v>17894.603480000002</v>
      </c>
      <c r="AG393" s="17">
        <v>0</v>
      </c>
      <c r="AH393" s="17">
        <v>0</v>
      </c>
      <c r="AI393" s="17">
        <v>17894.603480000002</v>
      </c>
      <c r="AJ393" s="17">
        <v>0</v>
      </c>
      <c r="AK393" s="18">
        <f>708960.28+55.29077+1000+939</f>
        <v>710954.57076999999</v>
      </c>
      <c r="AL393" s="18">
        <v>65670.50232</v>
      </c>
      <c r="AM393" s="18">
        <v>289137.94092999998</v>
      </c>
      <c r="AN393" s="18">
        <v>354151.83675000002</v>
      </c>
      <c r="AO393" s="18">
        <v>0</v>
      </c>
      <c r="AP393" s="18">
        <v>643393.17633000005</v>
      </c>
      <c r="AQ393" s="18">
        <v>29031.097750000001</v>
      </c>
      <c r="AR393" s="18">
        <v>293622.67823999998</v>
      </c>
      <c r="AS393" s="18">
        <v>320739.40033999999</v>
      </c>
      <c r="AT393" s="18">
        <v>0</v>
      </c>
      <c r="AU393" s="18">
        <v>0</v>
      </c>
      <c r="AV393" s="18">
        <v>0</v>
      </c>
      <c r="AW393" s="18">
        <v>0</v>
      </c>
      <c r="AX393" s="18">
        <v>0</v>
      </c>
      <c r="AY393" s="18">
        <v>0</v>
      </c>
      <c r="AZ393" s="18">
        <v>643393.17633000005</v>
      </c>
      <c r="BA393" s="18">
        <v>29031.097750000001</v>
      </c>
      <c r="BB393" s="18">
        <v>293622.67823999998</v>
      </c>
      <c r="BC393" s="18">
        <v>320739.40033999999</v>
      </c>
      <c r="BD393" s="18">
        <v>0</v>
      </c>
      <c r="BE393" s="18">
        <v>627663.35514999996</v>
      </c>
      <c r="BF393" s="18">
        <v>31911.009529999999</v>
      </c>
      <c r="BG393" s="18">
        <v>269548.98706999997</v>
      </c>
      <c r="BH393" s="18">
        <v>326203.35855</v>
      </c>
      <c r="BI393" s="18">
        <v>0</v>
      </c>
      <c r="BJ393" s="18">
        <v>0</v>
      </c>
      <c r="BK393" s="18">
        <v>0</v>
      </c>
      <c r="BL393" s="18">
        <v>0</v>
      </c>
      <c r="BM393" s="18">
        <v>0</v>
      </c>
      <c r="BN393" s="18">
        <v>0</v>
      </c>
      <c r="BO393" s="18">
        <v>627663.35514999996</v>
      </c>
      <c r="BP393" s="17">
        <v>31911.009529999999</v>
      </c>
      <c r="BQ393" s="17">
        <v>269548.98706999997</v>
      </c>
      <c r="BR393" s="17">
        <v>326203.35855</v>
      </c>
      <c r="BS393" s="17">
        <v>0</v>
      </c>
      <c r="BT393" s="20"/>
    </row>
    <row r="394" spans="1:72" ht="10.15" customHeight="1" x14ac:dyDescent="0.25"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</row>
  </sheetData>
  <mergeCells count="59">
    <mergeCell ref="A8:A9"/>
    <mergeCell ref="Z8:Z9"/>
    <mergeCell ref="AK8:AK9"/>
    <mergeCell ref="AF8:AF9"/>
    <mergeCell ref="AA8:AA9"/>
    <mergeCell ref="AE8:AE9"/>
    <mergeCell ref="AD8:AD9"/>
    <mergeCell ref="AC8:AC9"/>
    <mergeCell ref="AB8:AB9"/>
    <mergeCell ref="AG8:AG9"/>
    <mergeCell ref="AH8:AH9"/>
    <mergeCell ref="AI8:AI9"/>
    <mergeCell ref="AJ8:AJ9"/>
    <mergeCell ref="B8:B9"/>
    <mergeCell ref="Y8:Y9"/>
    <mergeCell ref="B5:BT5"/>
    <mergeCell ref="BO8:BO9"/>
    <mergeCell ref="AY8:AY9"/>
    <mergeCell ref="AW8:AW9"/>
    <mergeCell ref="D8:D9"/>
    <mergeCell ref="BD8:BD9"/>
    <mergeCell ref="BP8:BP9"/>
    <mergeCell ref="BK8:BK9"/>
    <mergeCell ref="X8:X9"/>
    <mergeCell ref="BE8:BE9"/>
    <mergeCell ref="BS8:BS9"/>
    <mergeCell ref="AU8:AU9"/>
    <mergeCell ref="AP8:AP9"/>
    <mergeCell ref="U8:U9"/>
    <mergeCell ref="BT8:BT9"/>
    <mergeCell ref="AL8:AL9"/>
    <mergeCell ref="BB8:BB9"/>
    <mergeCell ref="BF8:BF9"/>
    <mergeCell ref="AQ8:AQ9"/>
    <mergeCell ref="AS8:AS9"/>
    <mergeCell ref="C8:C9"/>
    <mergeCell ref="AR8:AR9"/>
    <mergeCell ref="AO8:AO9"/>
    <mergeCell ref="AM8:AM9"/>
    <mergeCell ref="AN8:AN9"/>
    <mergeCell ref="E8:S9"/>
    <mergeCell ref="T8:T9"/>
    <mergeCell ref="BC8:BC9"/>
    <mergeCell ref="BR8:BR9"/>
    <mergeCell ref="AT8:AT9"/>
    <mergeCell ref="BA8:BA9"/>
    <mergeCell ref="V8:V9"/>
    <mergeCell ref="BJ8:BJ9"/>
    <mergeCell ref="AZ8:AZ9"/>
    <mergeCell ref="W8:W9"/>
    <mergeCell ref="AX8:AX9"/>
    <mergeCell ref="BQ8:BQ9"/>
    <mergeCell ref="BH8:BH9"/>
    <mergeCell ref="BN8:BN9"/>
    <mergeCell ref="BG8:BG9"/>
    <mergeCell ref="BM8:BM9"/>
    <mergeCell ref="BI8:BI9"/>
    <mergeCell ref="BL8:BL9"/>
    <mergeCell ref="AV8:AV9"/>
  </mergeCells>
  <pageMargins left="1.17" right="0.39" top="0.78" bottom="0.78" header="0" footer="0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rep:2.55.0.1184</dc:description>
  <cp:lastModifiedBy>expre</cp:lastModifiedBy>
  <cp:lastPrinted>2023-10-26T14:11:04Z</cp:lastPrinted>
  <dcterms:created xsi:type="dcterms:W3CDTF">2023-10-13T04:53:35Z</dcterms:created>
  <dcterms:modified xsi:type="dcterms:W3CDTF">2023-10-30T06:55:36Z</dcterms:modified>
</cp:coreProperties>
</file>