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Все года" sheetId="1" r:id="rId1"/>
  </sheets>
  <definedNames>
    <definedName name="_xlnm._FilterDatabase" localSheetId="0" hidden="1">'Все года'!$A$11:$BW$397</definedName>
    <definedName name="_xlnm.Print_Titles" localSheetId="0">'Все года'!$7:$10</definedName>
  </definedNames>
  <calcPr calcId="144525"/>
</workbook>
</file>

<file path=xl/calcChain.xml><?xml version="1.0" encoding="utf-8"?>
<calcChain xmlns="http://schemas.openxmlformats.org/spreadsheetml/2006/main">
  <c r="AG50" i="1" l="1"/>
  <c r="AG118" i="1" l="1"/>
  <c r="AG155" i="1"/>
  <c r="AG176" i="1"/>
  <c r="AG184" i="1"/>
  <c r="AG189" i="1"/>
  <c r="AG190" i="1"/>
  <c r="AG158" i="1"/>
  <c r="AG159" i="1"/>
  <c r="AG88" i="1"/>
  <c r="AY152" i="1" l="1"/>
  <c r="AY151" i="1"/>
  <c r="AG152" i="1"/>
  <c r="AG151" i="1"/>
  <c r="AY342" i="1"/>
  <c r="AY341" i="1"/>
  <c r="AG342" i="1"/>
  <c r="AG341" i="1"/>
  <c r="BQ290" i="1"/>
  <c r="BQ289" i="1"/>
  <c r="AY290" i="1"/>
  <c r="AY289" i="1"/>
  <c r="AG289" i="1"/>
  <c r="AG220" i="1"/>
  <c r="AG219" i="1"/>
  <c r="AG217" i="1"/>
  <c r="AG216" i="1"/>
  <c r="AG213" i="1"/>
  <c r="AG212" i="1"/>
  <c r="AG196" i="1"/>
  <c r="AG195" i="1"/>
  <c r="AG398" i="1"/>
</calcChain>
</file>

<file path=xl/sharedStrings.xml><?xml version="1.0" encoding="utf-8"?>
<sst xmlns="http://schemas.openxmlformats.org/spreadsheetml/2006/main" count="1820" uniqueCount="352">
  <si>
    <t>к решению Думы</t>
  </si>
  <si>
    <t>Ординского муниципального округа</t>
  </si>
  <si>
    <t>Распределение бюджетных ассигнований по разделам,подразделам,целевым статьям (муниципальным программам и непрограммным направлениям деятельности),группам видов расходов классификации расходов бюджета Ординского муниципального округа на 2023-2025 годы</t>
  </si>
  <si>
    <t xml:space="preserve"> (тыс. руб.)</t>
  </si>
  <si>
    <t>Наименование показателей</t>
  </si>
  <si>
    <t>Раздел</t>
  </si>
  <si>
    <t>Подраздел</t>
  </si>
  <si>
    <t>Целевая статья</t>
  </si>
  <si>
    <t>Сумма</t>
  </si>
  <si>
    <t>Сумма (Ф)</t>
  </si>
  <si>
    <t>Сумма (Р)</t>
  </si>
  <si>
    <t>Сумма (М)</t>
  </si>
  <si>
    <t>Сумма (П)</t>
  </si>
  <si>
    <t>Сумма (Т)</t>
  </si>
  <si>
    <t>Вид расхода</t>
  </si>
  <si>
    <t>Код бюджетной классификации</t>
  </si>
  <si>
    <t>2023 год</t>
  </si>
  <si>
    <t>2023 год (Ф)</t>
  </si>
  <si>
    <t>2023 год (Р)</t>
  </si>
  <si>
    <t>2023 год (М)</t>
  </si>
  <si>
    <t>2023 год (П)</t>
  </si>
  <si>
    <t>2023 год (Т)</t>
  </si>
  <si>
    <t>Наименование</t>
  </si>
  <si>
    <t>2024 год</t>
  </si>
  <si>
    <t>2024 год (Ф)</t>
  </si>
  <si>
    <t>2024 год (Р)</t>
  </si>
  <si>
    <t>2024 год (М)</t>
  </si>
  <si>
    <t>2024 год (П)</t>
  </si>
  <si>
    <t>2024 год (Т)</t>
  </si>
  <si>
    <t>2025 год</t>
  </si>
  <si>
    <t>2025 год (Ф)</t>
  </si>
  <si>
    <t>2025 год (Р)</t>
  </si>
  <si>
    <t>2025 год (М)</t>
  </si>
  <si>
    <t>2025 год (П)</t>
  </si>
  <si>
    <t>2025 год (Т)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</si>
  <si>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</si>
  <si>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</si>
  <si>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</si>
  <si>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</si>
  <si>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</si>
  <si>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90.1.00.80800</t>
  </si>
  <si>
    <t>Глава Ординского муниципального округа</t>
  </si>
  <si>
    <t>1.0.0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</si>
  <si>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</si>
  <si>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</si>
  <si>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</si>
  <si>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90.1.00.80820</t>
  </si>
  <si>
    <t>Депутаты Думы Ординского муниципального округа</t>
  </si>
  <si>
    <t>90.1.00.80830</t>
  </si>
  <si>
    <t>Обеспечение выполнения функций органами местного самоуправления</t>
  </si>
  <si>
    <t>2.0.0</t>
  </si>
  <si>
    <t>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</si>
  <si>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</si>
  <si>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</si>
  <si>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90.1.00.2К080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</si>
  <si>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</si>
  <si>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90.1.00.2П040</t>
  </si>
  <si>
    <t>Составление протоколов об административных правонарушениях</t>
  </si>
  <si>
    <t>90.1.00.2П060</t>
  </si>
  <si>
    <t>Осуществление полномочий по созданию и организации деятельности административных комиссий</t>
  </si>
  <si>
    <t>90.1.00.2С050</t>
  </si>
  <si>
    <t>Образование комиссий по делам несовершеннолетних и защите их прав и организация их деятельности</t>
  </si>
  <si>
    <t>90.1.00.2С090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</si>
  <si>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</si>
  <si>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8.0.0</t>
  </si>
  <si>
    <t>Иные бюджетные ассигнования</t>
  </si>
  <si>
    <t>05</t>
  </si>
  <si>
    <t>Судебная система</t>
  </si>
  <si>
    <t>90.1.00.51200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</si>
  <si>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</si>
  <si>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</si>
  <si>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</si>
  <si>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90.1.00.80840</t>
  </si>
  <si>
    <t>Председатель Контрольно-счетной палаты</t>
  </si>
  <si>
    <t>11</t>
  </si>
  <si>
    <t>Резервные фонды</t>
  </si>
  <si>
    <t>90.2.00.80550</t>
  </si>
  <si>
    <t>Резервный фонд</t>
  </si>
  <si>
    <t>13</t>
  </si>
  <si>
    <t>Другие общегосударственные вопросы</t>
  </si>
  <si>
    <t>32.5.01.80440</t>
  </si>
  <si>
    <t>Разработка научно-проектной документации</t>
  </si>
  <si>
    <t>36.2.01.80420</t>
  </si>
  <si>
    <t>Оценка муниципального имущества</t>
  </si>
  <si>
    <t>36.2.01.80430</t>
  </si>
  <si>
    <t>Содержание муниципального имущества</t>
  </si>
  <si>
    <t>36.2.01.80470</t>
  </si>
  <si>
    <t>Организация мероприятий по изготовлению технической документации на объекты недвижимости</t>
  </si>
  <si>
    <t>36.2.01.80720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</si>
  <si>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</si>
  <si>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36.2.01.SP250</t>
  </si>
  <si>
    <t>36.2.02.80500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</si>
  <si>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</si>
  <si>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6.0.0</t>
  </si>
  <si>
    <t>Предоставление субсидий бюджетным, автономным учреждениям и иным некоммерческим организациям</t>
  </si>
  <si>
    <t>37.4.01.80610</t>
  </si>
  <si>
    <t>Мероприятия и акции по работе с детьми и молодежью о правильном и здоровом образе жизни</t>
  </si>
  <si>
    <t>37.6.01.80660</t>
  </si>
  <si>
    <t>Проведение акций, направленных на БДД</t>
  </si>
  <si>
    <t>39.1.01.80480</t>
  </si>
  <si>
    <t>Обеспечение методической и информационной деятельности в сфере гармонизации межнациональных отношений</t>
  </si>
  <si>
    <t>39.2.01.80490</t>
  </si>
  <si>
    <t>Обеспечение развития политической и правовой культуры</t>
  </si>
  <si>
    <t>90.1.00.59300</t>
  </si>
  <si>
    <t>Государственная регистрация актов гражданского состояния</t>
  </si>
  <si>
    <t>90.1.00.80810</t>
  </si>
  <si>
    <t>Взнос в Совет муниципальных образований</t>
  </si>
  <si>
    <t>90.2.00.2Н020</t>
  </si>
  <si>
    <t>Единая субвенция на выполнение отдельных государственных полномочий в сфере образования</t>
  </si>
  <si>
    <t>90.2.00.80260</t>
  </si>
  <si>
    <t>Обеспечение деятельности учреждений</t>
  </si>
  <si>
    <t>90.6.00.80260</t>
  </si>
  <si>
    <t>НАЦИОНАЛЬНАЯ ОБОРОНА</t>
  </si>
  <si>
    <t>Мобилизационная и вневойсковая подготовка</t>
  </si>
  <si>
    <t>90.1.00.51180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</si>
  <si>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</si>
  <si>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</si>
  <si>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09</t>
  </si>
  <si>
    <t>Гражданская оборона</t>
  </si>
  <si>
    <t>37.2.01.80260</t>
  </si>
  <si>
    <t>37.2.01.80590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</si>
  <si>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</si>
  <si>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37.2.01.80600</t>
  </si>
  <si>
    <t>Обеспечение функционирования системы гражданской обороны и мобилизационной подготовки на территории Пермского края</t>
  </si>
  <si>
    <t>37.3.01.80670</t>
  </si>
  <si>
    <t>Обеспечение мероприятий по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</si>
  <si>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</si>
  <si>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</si>
  <si>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37.1.01.80570</t>
  </si>
  <si>
    <t>Внедрение и развитие АПК "Безопасный город"</t>
  </si>
  <si>
    <t>37.1.01.80580</t>
  </si>
  <si>
    <t>Обеспечение мероприятий по охране и обеспечению правопорядка при проведении массовых мероприятий</t>
  </si>
  <si>
    <t>37.1.01.SП020</t>
  </si>
  <si>
    <t>Выплаты материального стимулирования народным дружинникам за участия в охране общественного порядка</t>
  </si>
  <si>
    <t>3.0.0</t>
  </si>
  <si>
    <t>Социальное обеспечение и иные выплаты населению</t>
  </si>
  <si>
    <t>37.5.01.80650</t>
  </si>
  <si>
    <t>Профилактика терроризма и экстремизма</t>
  </si>
  <si>
    <t>НАЦИОНАЛЬНАЯ ЭКОНОМИКА</t>
  </si>
  <si>
    <t>Сельское хозяйство и рыболовство</t>
  </si>
  <si>
    <t>24.1.01.80290</t>
  </si>
  <si>
    <t>Развитие племенного животноводства</t>
  </si>
  <si>
    <t>24.1.01.80310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</si>
  <si>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</si>
  <si>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24.1.01.80320</t>
  </si>
  <si>
    <t>Обновление парка сельскохозяйственной техники и оборудования</t>
  </si>
  <si>
    <t>24.1.01.80340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</si>
  <si>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</si>
  <si>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90.1.00.2Т060</t>
  </si>
  <si>
    <t>90.1.00.2У100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</si>
  <si>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</si>
  <si>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</si>
  <si>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</si>
  <si>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90.2.00.2У090</t>
  </si>
  <si>
    <t>Организация мероприятий при осуществлении деятельности по обращению с животными без владельцев</t>
  </si>
  <si>
    <t>08</t>
  </si>
  <si>
    <t>Транспорт</t>
  </si>
  <si>
    <t>24.2.01.80240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</si>
  <si>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</si>
  <si>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Дорожное хозяйство (дорожные фонды)</t>
  </si>
  <si>
    <t>22.1.01.80200</t>
  </si>
  <si>
    <t>Содержание сети автомобильных дорог и искусственных сооружений на них</t>
  </si>
  <si>
    <t>22.1.01.80210</t>
  </si>
  <si>
    <t>Ремонт автомобильных дорог и искусственных сооружений на них</t>
  </si>
  <si>
    <t>22.1.01.80280</t>
  </si>
  <si>
    <t>Разработка проектно-сметной документации</t>
  </si>
  <si>
    <t>22.1.01.ST040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</si>
  <si>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</si>
  <si>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22.2.01.80230</t>
  </si>
  <si>
    <t>Обеспечение безопасности дорожного движения</t>
  </si>
  <si>
    <t>12</t>
  </si>
  <si>
    <t>Другие вопросы в области национальной экономики</t>
  </si>
  <si>
    <t>21.1.03.80440</t>
  </si>
  <si>
    <t>Внесение изменений в Генеральный план и Правила землепользования и застройки Ординского муниципального округа</t>
  </si>
  <si>
    <t>21.1.03.SЖ420</t>
  </si>
  <si>
    <t>Подготовка генеральных планов, правил землепользования и застройки муниципальных образований Пермского края</t>
  </si>
  <si>
    <t>24.2.01.80300</t>
  </si>
  <si>
    <t>Обновление парка техники и оборудования у субъектов малого и среднего предпринимательства</t>
  </si>
  <si>
    <t>24.2.01.80330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</si>
  <si>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</si>
  <si>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24.2.01.80350</t>
  </si>
  <si>
    <t>Организация и проведение дня Предпринимателя, конкурса "Предприниматель года"</t>
  </si>
  <si>
    <t>24.2.01.80360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</si>
  <si>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</si>
  <si>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36.1.01.80450</t>
  </si>
  <si>
    <t>Проведение землеустроительных и кадастровых работ</t>
  </si>
  <si>
    <t>36.1.01.82100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</si>
  <si>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</si>
  <si>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36.1.01.L5110</t>
  </si>
  <si>
    <t>Проведение комплексных кадастровых</t>
  </si>
  <si>
    <t>36.1.01.SЦ140</t>
  </si>
  <si>
    <t>Разработка проектов межевания территории и проведение комплексных кадастровых работ</t>
  </si>
  <si>
    <t>ЖИЛИЩНО-КОММУНАЛЬНОЕ ХОЗЯЙСТВО</t>
  </si>
  <si>
    <t>Жилищное хозяйство</t>
  </si>
  <si>
    <t>21.1.01.80280</t>
  </si>
  <si>
    <t>36.2.01.2С070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</si>
  <si>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</si>
  <si>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Коммунальное хозяйство</t>
  </si>
  <si>
    <t>21.1.01.88000</t>
  </si>
  <si>
    <t>Изготовления проектно-сметной документации объектов инфраструктуры</t>
  </si>
  <si>
    <t>4.0.0</t>
  </si>
  <si>
    <t>Капитальные вложения в объекты государственной (муниципальной) собственности</t>
  </si>
  <si>
    <t>21.1.02.SЖ520</t>
  </si>
  <si>
    <t>Улучшение качества систем теплоснабжения на территории муниципальных образований Пермского края</t>
  </si>
  <si>
    <t>21.1.03.80680</t>
  </si>
  <si>
    <t>Субсидии на возмещение недополученных доходов юридическим лицам, являющимся исполнителями коммунальных услуг</t>
  </si>
  <si>
    <t>21.1.03.80790</t>
  </si>
  <si>
    <t>Возмещение расходов по подвозу качественной питьевой воды в населенные пункты с. Орда</t>
  </si>
  <si>
    <t>21.1.03.SP040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</si>
  <si>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</si>
  <si>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21.1.F5.52430</t>
  </si>
  <si>
    <t>Строительство и реконструкция (модернизация) объектов питьевого водоснабжения</t>
  </si>
  <si>
    <t>36.2.01.80890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</si>
  <si>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</si>
  <si>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90.2.00.SР080</t>
  </si>
  <si>
    <t>Благоустройство</t>
  </si>
  <si>
    <t>21.2.01.SЖ090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</si>
  <si>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</si>
  <si>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21.2.F2.55550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</si>
  <si>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</si>
  <si>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21.3.01.80530</t>
  </si>
  <si>
    <t>Прочие расходы по благоустройству сельских территорий</t>
  </si>
  <si>
    <t>21.3.01.SP350</t>
  </si>
  <si>
    <t>Реализация программы "Комфортный край"</t>
  </si>
  <si>
    <t>35.1.01.L5765</t>
  </si>
  <si>
    <t>Благоустройство сельских территорий</t>
  </si>
  <si>
    <t>90.2.00.SP060</t>
  </si>
  <si>
    <t>Реализация мероприятий с участием средств самообложения граждан</t>
  </si>
  <si>
    <t>90.2.00.SP080</t>
  </si>
  <si>
    <t>Проекты инициативного бюджетирования</t>
  </si>
  <si>
    <t>90.2.00.SР060</t>
  </si>
  <si>
    <t>Другие вопросы в области жилищно-коммунального хозяйства</t>
  </si>
  <si>
    <t>21.3.01.80260</t>
  </si>
  <si>
    <t>ОХРАНА ОКРУЖАЮЩЕЙ СРЕДЫ</t>
  </si>
  <si>
    <t>Другие вопросы в области охраны окружающей среды</t>
  </si>
  <si>
    <t>21.1.03.80740</t>
  </si>
  <si>
    <t>Разработка природоохранной документации</t>
  </si>
  <si>
    <t>07</t>
  </si>
  <si>
    <t>ОБРАЗОВАНИЕ</t>
  </si>
  <si>
    <t>Дошкольное образование</t>
  </si>
  <si>
    <t>31.1.01.2Н020</t>
  </si>
  <si>
    <t>31.1.01.2Н420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</si>
  <si>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</si>
  <si>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31.1.01.80010</t>
  </si>
  <si>
    <t>Предоставление муниципальной услуги по дошкольному образованию</t>
  </si>
  <si>
    <t>31.1.01.81006</t>
  </si>
  <si>
    <t>Организация охраны объектов (территорий) сотрудниками частных охранных организаций</t>
  </si>
  <si>
    <t>31.2.01.2Н020</t>
  </si>
  <si>
    <t>31.2.01.80020</t>
  </si>
  <si>
    <t>Предоставление муниципальной услуги по начальному общему, основному общему,среднему общему образованию</t>
  </si>
  <si>
    <t>31.5.02.81004</t>
  </si>
  <si>
    <t>Приведение муниципальных учреждений в нормативное состояние</t>
  </si>
  <si>
    <t>31.6.01.2Н020</t>
  </si>
  <si>
    <t>Общее образование</t>
  </si>
  <si>
    <t>31.2.01.53030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</si>
  <si>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</si>
  <si>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31.2.01.81002</t>
  </si>
  <si>
    <t>Организация питания подвозимых детей с других территорий на образовательный процесс</t>
  </si>
  <si>
    <t>31.2.01.81003</t>
  </si>
  <si>
    <t>Организация питания обучающихся с ОВЗ</t>
  </si>
  <si>
    <t>31.2.01.81005</t>
  </si>
  <si>
    <t>Организация питания обучающихся (детей-инвалидов)</t>
  </si>
  <si>
    <t>31.2.01.81006</t>
  </si>
  <si>
    <t>31.2.01.L3040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</si>
  <si>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</si>
  <si>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31.2.01.SН040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</si>
  <si>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</si>
  <si>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31.5.02.SP040</t>
  </si>
  <si>
    <t>31.5.02.SP350</t>
  </si>
  <si>
    <t>Дополнительное образование детей</t>
  </si>
  <si>
    <t>32.9.01.80030</t>
  </si>
  <si>
    <t>Предоставление муниципальной услуги по дополнительному образованию детей</t>
  </si>
  <si>
    <t>Молодежная политика</t>
  </si>
  <si>
    <t>32.6.01.80130</t>
  </si>
  <si>
    <t>Реализация мероприятий в сфере молодёжной политики и патриотического воспитания</t>
  </si>
  <si>
    <t>Другие вопросы в области образования</t>
  </si>
  <si>
    <t>31.4.01.80050</t>
  </si>
  <si>
    <t>Обеспечение кадровой политики в сфере образования</t>
  </si>
  <si>
    <t>31.6.02.2С140</t>
  </si>
  <si>
    <t>Мероприятия по организации оздоровления и отдыха детей (администрирование)</t>
  </si>
  <si>
    <t>31.6.02.80060</t>
  </si>
  <si>
    <t>Прочие мероприятия в области образования</t>
  </si>
  <si>
    <t>31.6.02.80260</t>
  </si>
  <si>
    <t>31.7.01.2С140</t>
  </si>
  <si>
    <t>Мероприятия по организации оздоровления и отдыха детей</t>
  </si>
  <si>
    <t>31.7.01.80270</t>
  </si>
  <si>
    <t>Организация и проведение оздоровительной кампании детей</t>
  </si>
  <si>
    <t>90.1.00.2С140</t>
  </si>
  <si>
    <t>КУЛЬТУРА, КИНЕМАТОГРАФИЯ</t>
  </si>
  <si>
    <t>Культура</t>
  </si>
  <si>
    <t>32.1.01.80070</t>
  </si>
  <si>
    <t>Предоставление муниципальной услуги (работы) по музыкальному сопровождению мероприятий</t>
  </si>
  <si>
    <t>32.2.01.80080</t>
  </si>
  <si>
    <t>Предоставление муниципальной услуги (работы) по организации библиотечного обслуживания</t>
  </si>
  <si>
    <t>32.3.01.80090</t>
  </si>
  <si>
    <t>Предоставление муниципальной услуги (работы) в сфере музейной деятельности</t>
  </si>
  <si>
    <t>32.5.01.80100</t>
  </si>
  <si>
    <t>Предоставление муниципальной услуги (работы) по проведению культурно-массовых мероприятий</t>
  </si>
  <si>
    <t>32.5.01.80150</t>
  </si>
  <si>
    <t>Мероприятия, обеспечивающие развитие культуры</t>
  </si>
  <si>
    <t>32.5.01.80280</t>
  </si>
  <si>
    <t>32.5.01.81004</t>
  </si>
  <si>
    <t>32.5.01.L4670</t>
  </si>
  <si>
    <t>Обеспечение развития и укрепления материально-технической базы муниципальных домов культуры</t>
  </si>
  <si>
    <t>32.5.01.SP350</t>
  </si>
  <si>
    <t>32.5.01.SК190</t>
  </si>
  <si>
    <t>Выполнение работ по сохранению объектов культурного наследия, находящихся в собственности муниципальных образований</t>
  </si>
  <si>
    <t>Другие вопросы в области культуры, кинематографии</t>
  </si>
  <si>
    <t>32.7.01.80160</t>
  </si>
  <si>
    <t>Обеспечение организации и проведения мероприятий для людей с ограниченными возможностями</t>
  </si>
  <si>
    <t>32.7.01.80170</t>
  </si>
  <si>
    <t>Обеспечение организации и проведения мероприятий для людей старшего поколения</t>
  </si>
  <si>
    <t>32.8.01.80260</t>
  </si>
  <si>
    <t>38.2.01.80400</t>
  </si>
  <si>
    <t>Организация мероприятий в сфере народных художественных ремесел</t>
  </si>
  <si>
    <t>10</t>
  </si>
  <si>
    <t>СОЦИАЛЬНАЯ ПОЛИТИКА</t>
  </si>
  <si>
    <t>Пенсионное обеспечение</t>
  </si>
  <si>
    <t>90.3.00.80850</t>
  </si>
  <si>
    <t>Пенсии за выслугу лет лицам, замещавшим муниципальные должности муниципального образования, муниципальным служащим</t>
  </si>
  <si>
    <t>Социальное обеспечение населения</t>
  </si>
  <si>
    <t>23.2.01.SС240</t>
  </si>
  <si>
    <t>Обеспечение работников учреждений бюджетной сферы путёвками на санаторно - курортное лечение и оздоровление</t>
  </si>
  <si>
    <t>31.6.01.2С170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</si>
  <si>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</si>
  <si>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</si>
  <si>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21.5.01.SР240</t>
  </si>
  <si>
    <t>Переселение жителей из труднодоступных, отдаленных и (или) малочисленных населенных пунктов Пермского края</t>
  </si>
  <si>
    <t>23.1.01.L4970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</si>
  <si>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</si>
  <si>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23.3.01.2С080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</si>
  <si>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</si>
  <si>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ФИЗИЧЕСКАЯ КУЛЬТУРА И СПОРТ</t>
  </si>
  <si>
    <t>Физическая культура</t>
  </si>
  <si>
    <t>32.4.01.80110</t>
  </si>
  <si>
    <t>Предоставление муниципальной услуги в сфере физической культуры и спорта</t>
  </si>
  <si>
    <t>32.4.01.80120</t>
  </si>
  <si>
    <t>Организация и проведение значимых мероприятий в области физической культуры и спорта</t>
  </si>
  <si>
    <t>32.4.02.SФ130</t>
  </si>
  <si>
    <t>Устройство спортивных площадок и их оснащение</t>
  </si>
  <si>
    <t>СРЕДСТВА МАССОВОЙ ИНФОРМАЦИИ</t>
  </si>
  <si>
    <t>Периодическая печать и издательства</t>
  </si>
  <si>
    <t>90.3.00.82000</t>
  </si>
  <si>
    <t>Субсидии АНО "Медиацентр "Мой район"</t>
  </si>
  <si>
    <t>90.9.00.80560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</si>
  <si>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</si>
  <si>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90.9.00.80960</t>
  </si>
  <si>
    <t>Опубликование НПА в официальном сетевом издании Мой район</t>
  </si>
  <si>
    <t>Всего</t>
  </si>
  <si>
    <t>Приложение 2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</si>
  <si>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</si>
  <si>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от 21.12.2023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</si>
</sst>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00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sz val="12"/>
      <color indexed="8"/>
      <name val="Times New Roman"/>
    </font>
    <font>
      <sz val="14"/>
      <color indexed="8"/>
      <name val="Times New Roman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2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98"/>
  <sheetViews>
    <sheetView showGridLines="0" tabSelected="1" topLeftCell="B1" zoomScale="70" zoomScaleNormal="70" workbookViewId="0">
      <selection activeCell="S12" sqref="S12"/>
    </sheetView>
  </sheetViews>
  <sheetFormatPr defaultRowHeight="10.15" customHeight="1" x14ac:dyDescent="0.25"/>
  <cols>
    <col min="1" max="1" width="8" hidden="1"/>
    <col min="2" max="3" width="12.7109375" customWidth="1"/>
    <col min="4" max="4" width="16.7109375" customWidth="1"/>
    <col min="5" max="18" width="8" hidden="1"/>
    <col min="19" max="19" width="12.7109375" customWidth="1"/>
    <col min="20" max="20" width="44.42578125" customWidth="1"/>
    <col min="21" max="32" width="8" hidden="1"/>
    <col min="33" max="33" width="27.140625" customWidth="1"/>
    <col min="34" max="50" width="8" hidden="1"/>
    <col min="51" max="51" width="27.140625" customWidth="1"/>
    <col min="52" max="68" width="8" hidden="1"/>
    <col min="69" max="69" width="27.140625" customWidth="1"/>
    <col min="70" max="75" width="8" hidden="1"/>
  </cols>
  <sheetData>
    <row r="1" spans="1:75" ht="18.75" x14ac:dyDescent="0.25">
      <c r="B1" s="3"/>
      <c r="C1" s="3"/>
      <c r="D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4" t="s">
        <v>349</v>
      </c>
      <c r="BR1" s="2"/>
      <c r="BS1" s="2"/>
      <c r="BT1" s="2"/>
      <c r="BU1" s="2"/>
      <c r="BV1" s="2"/>
      <c r="BW1" s="2"/>
    </row>
    <row r="2" spans="1:75" ht="18.75" x14ac:dyDescent="0.25">
      <c r="B2" s="3"/>
      <c r="C2" s="3"/>
      <c r="D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4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4" t="s">
        <v>0</v>
      </c>
      <c r="BR2" s="2"/>
      <c r="BS2" s="2"/>
      <c r="BT2" s="2"/>
      <c r="BU2" s="2"/>
      <c r="BV2" s="2"/>
      <c r="BW2" s="2"/>
    </row>
    <row r="3" spans="1:75" ht="18.75" x14ac:dyDescent="0.25">
      <c r="B3" s="3"/>
      <c r="C3" s="3"/>
      <c r="D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4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4" t="s">
        <v>1</v>
      </c>
      <c r="BR3" s="2"/>
      <c r="BS3" s="2"/>
      <c r="BT3" s="2"/>
      <c r="BU3" s="2"/>
      <c r="BV3" s="2"/>
      <c r="BW3" s="2"/>
    </row>
    <row r="4" spans="1:75" ht="18.75" x14ac:dyDescent="0.25">
      <c r="B4" s="3"/>
      <c r="C4" s="3"/>
      <c r="D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4" t="s">
        <v>351</v>
      </c>
      <c r="BR4" s="2"/>
      <c r="BS4" s="2"/>
      <c r="BT4" s="2"/>
      <c r="BU4" s="2"/>
      <c r="BV4" s="2"/>
      <c r="BW4" s="2"/>
    </row>
    <row r="5" spans="1:75" ht="59.85" customHeight="1" x14ac:dyDescent="0.25">
      <c r="A5" s="5"/>
      <c r="B5" s="27" t="s">
        <v>2</v>
      </c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7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7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7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7"/>
      <c r="BR5" s="28"/>
      <c r="BS5" s="28"/>
      <c r="BT5" s="28"/>
      <c r="BU5" s="28"/>
      <c r="BV5" s="28"/>
      <c r="BW5" s="28"/>
    </row>
    <row r="6" spans="1:75" ht="18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 t="s">
        <v>3</v>
      </c>
      <c r="BR6" s="6"/>
      <c r="BS6" s="6"/>
      <c r="BT6" s="6"/>
      <c r="BU6" s="6"/>
      <c r="BV6" s="6"/>
      <c r="BW6" s="6"/>
    </row>
    <row r="7" spans="1:75" ht="15" x14ac:dyDescent="0.25">
      <c r="A7" s="21" t="s">
        <v>22</v>
      </c>
      <c r="B7" s="24" t="s">
        <v>15</v>
      </c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4"/>
      <c r="T7" s="24" t="s">
        <v>22</v>
      </c>
      <c r="U7" s="23" t="s">
        <v>16</v>
      </c>
      <c r="V7" s="23" t="s">
        <v>17</v>
      </c>
      <c r="W7" s="23" t="s">
        <v>18</v>
      </c>
      <c r="X7" s="23" t="s">
        <v>19</v>
      </c>
      <c r="Y7" s="23" t="s">
        <v>20</v>
      </c>
      <c r="Z7" s="23" t="s">
        <v>21</v>
      </c>
      <c r="AA7" s="23" t="s">
        <v>16</v>
      </c>
      <c r="AB7" s="23" t="s">
        <v>17</v>
      </c>
      <c r="AC7" s="23" t="s">
        <v>18</v>
      </c>
      <c r="AD7" s="23" t="s">
        <v>19</v>
      </c>
      <c r="AE7" s="23" t="s">
        <v>20</v>
      </c>
      <c r="AF7" s="23" t="s">
        <v>21</v>
      </c>
      <c r="AG7" s="24" t="s">
        <v>16</v>
      </c>
      <c r="AH7" s="23" t="s">
        <v>17</v>
      </c>
      <c r="AI7" s="23" t="s">
        <v>18</v>
      </c>
      <c r="AJ7" s="23" t="s">
        <v>19</v>
      </c>
      <c r="AK7" s="23" t="s">
        <v>20</v>
      </c>
      <c r="AL7" s="23" t="s">
        <v>21</v>
      </c>
      <c r="AM7" s="21" t="s">
        <v>23</v>
      </c>
      <c r="AN7" s="21" t="s">
        <v>24</v>
      </c>
      <c r="AO7" s="21" t="s">
        <v>25</v>
      </c>
      <c r="AP7" s="21" t="s">
        <v>26</v>
      </c>
      <c r="AQ7" s="21" t="s">
        <v>27</v>
      </c>
      <c r="AR7" s="21" t="s">
        <v>28</v>
      </c>
      <c r="AS7" s="21" t="s">
        <v>23</v>
      </c>
      <c r="AT7" s="21" t="s">
        <v>24</v>
      </c>
      <c r="AU7" s="21" t="s">
        <v>25</v>
      </c>
      <c r="AV7" s="21" t="s">
        <v>26</v>
      </c>
      <c r="AW7" s="21" t="s">
        <v>27</v>
      </c>
      <c r="AX7" s="21" t="s">
        <v>28</v>
      </c>
      <c r="AY7" s="24" t="s">
        <v>23</v>
      </c>
      <c r="AZ7" s="21" t="s">
        <v>24</v>
      </c>
      <c r="BA7" s="21" t="s">
        <v>25</v>
      </c>
      <c r="BB7" s="21" t="s">
        <v>26</v>
      </c>
      <c r="BC7" s="21" t="s">
        <v>27</v>
      </c>
      <c r="BD7" s="21" t="s">
        <v>28</v>
      </c>
      <c r="BE7" s="21" t="s">
        <v>29</v>
      </c>
      <c r="BF7" s="21" t="s">
        <v>30</v>
      </c>
      <c r="BG7" s="21" t="s">
        <v>31</v>
      </c>
      <c r="BH7" s="21" t="s">
        <v>32</v>
      </c>
      <c r="BI7" s="21" t="s">
        <v>33</v>
      </c>
      <c r="BJ7" s="21" t="s">
        <v>34</v>
      </c>
      <c r="BK7" s="21" t="s">
        <v>29</v>
      </c>
      <c r="BL7" s="21" t="s">
        <v>30</v>
      </c>
      <c r="BM7" s="21" t="s">
        <v>31</v>
      </c>
      <c r="BN7" s="21" t="s">
        <v>32</v>
      </c>
      <c r="BO7" s="21" t="s">
        <v>33</v>
      </c>
      <c r="BP7" s="21" t="s">
        <v>34</v>
      </c>
      <c r="BQ7" s="24" t="s">
        <v>29</v>
      </c>
      <c r="BR7" s="21" t="s">
        <v>30</v>
      </c>
      <c r="BS7" s="21" t="s">
        <v>31</v>
      </c>
      <c r="BT7" s="21" t="s">
        <v>32</v>
      </c>
      <c r="BU7" s="21" t="s">
        <v>33</v>
      </c>
      <c r="BV7" s="21" t="s">
        <v>34</v>
      </c>
      <c r="BW7" s="25" t="s">
        <v>4</v>
      </c>
    </row>
    <row r="8" spans="1:75" ht="15" x14ac:dyDescent="0.25">
      <c r="A8" s="2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9"/>
      <c r="AH8" s="26"/>
      <c r="AI8" s="26"/>
      <c r="AJ8" s="26"/>
      <c r="AK8" s="26"/>
      <c r="AL8" s="26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4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4"/>
      <c r="BR8" s="22"/>
      <c r="BS8" s="22"/>
      <c r="BT8" s="22"/>
      <c r="BU8" s="22"/>
      <c r="BV8" s="22"/>
      <c r="BW8" s="25"/>
    </row>
    <row r="9" spans="1:75" ht="34.15" customHeight="1" x14ac:dyDescent="0.25">
      <c r="A9" s="23"/>
      <c r="B9" s="9" t="s">
        <v>5</v>
      </c>
      <c r="C9" s="9" t="s">
        <v>6</v>
      </c>
      <c r="D9" s="24" t="s">
        <v>7</v>
      </c>
      <c r="E9" s="25" t="s">
        <v>7</v>
      </c>
      <c r="F9" s="25" t="s">
        <v>7</v>
      </c>
      <c r="G9" s="25" t="s">
        <v>7</v>
      </c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9" t="s">
        <v>14</v>
      </c>
      <c r="T9" s="24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3"/>
      <c r="AI9" s="23"/>
      <c r="AJ9" s="23"/>
      <c r="AK9" s="23"/>
      <c r="AL9" s="23"/>
      <c r="AM9" s="23" t="s">
        <v>8</v>
      </c>
      <c r="AN9" s="23" t="s">
        <v>9</v>
      </c>
      <c r="AO9" s="23" t="s">
        <v>10</v>
      </c>
      <c r="AP9" s="23" t="s">
        <v>11</v>
      </c>
      <c r="AQ9" s="23" t="s">
        <v>12</v>
      </c>
      <c r="AR9" s="23" t="s">
        <v>13</v>
      </c>
      <c r="AS9" s="23" t="s">
        <v>8</v>
      </c>
      <c r="AT9" s="23" t="s">
        <v>9</v>
      </c>
      <c r="AU9" s="23" t="s">
        <v>10</v>
      </c>
      <c r="AV9" s="23" t="s">
        <v>11</v>
      </c>
      <c r="AW9" s="23" t="s">
        <v>12</v>
      </c>
      <c r="AX9" s="23" t="s">
        <v>13</v>
      </c>
      <c r="AY9" s="24" t="s">
        <v>8</v>
      </c>
      <c r="AZ9" s="23" t="s">
        <v>9</v>
      </c>
      <c r="BA9" s="23" t="s">
        <v>10</v>
      </c>
      <c r="BB9" s="23" t="s">
        <v>11</v>
      </c>
      <c r="BC9" s="23" t="s">
        <v>12</v>
      </c>
      <c r="BD9" s="23" t="s">
        <v>13</v>
      </c>
      <c r="BE9" s="23" t="s">
        <v>8</v>
      </c>
      <c r="BF9" s="23" t="s">
        <v>9</v>
      </c>
      <c r="BG9" s="23" t="s">
        <v>10</v>
      </c>
      <c r="BH9" s="23" t="s">
        <v>11</v>
      </c>
      <c r="BI9" s="23" t="s">
        <v>12</v>
      </c>
      <c r="BJ9" s="23" t="s">
        <v>13</v>
      </c>
      <c r="BK9" s="23" t="s">
        <v>8</v>
      </c>
      <c r="BL9" s="23" t="s">
        <v>9</v>
      </c>
      <c r="BM9" s="23" t="s">
        <v>10</v>
      </c>
      <c r="BN9" s="23" t="s">
        <v>11</v>
      </c>
      <c r="BO9" s="23" t="s">
        <v>12</v>
      </c>
      <c r="BP9" s="23" t="s">
        <v>13</v>
      </c>
      <c r="BQ9" s="24" t="s">
        <v>8</v>
      </c>
      <c r="BR9" s="23" t="s">
        <v>9</v>
      </c>
      <c r="BS9" s="23" t="s">
        <v>10</v>
      </c>
      <c r="BT9" s="23" t="s">
        <v>11</v>
      </c>
      <c r="BU9" s="23" t="s">
        <v>12</v>
      </c>
      <c r="BV9" s="23" t="s">
        <v>13</v>
      </c>
      <c r="BW9" s="25"/>
    </row>
    <row r="10" spans="1:75" ht="15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7"/>
    </row>
    <row r="11" spans="1:75" ht="15.75" x14ac:dyDescent="0.25">
      <c r="A11" s="1"/>
      <c r="B11" s="12" t="s">
        <v>35</v>
      </c>
      <c r="C11" s="12" t="s">
        <v>36</v>
      </c>
      <c r="D11" s="12"/>
      <c r="S11" s="12"/>
      <c r="T11" s="12" t="s">
        <v>37</v>
      </c>
      <c r="U11" s="10">
        <v>88921.153999999995</v>
      </c>
      <c r="V11" s="10">
        <v>654.70000000000005</v>
      </c>
      <c r="W11" s="10">
        <v>6171.7839999999997</v>
      </c>
      <c r="X11" s="10">
        <v>82094.67</v>
      </c>
      <c r="Y11" s="10">
        <v>0</v>
      </c>
      <c r="Z11" s="10">
        <v>0</v>
      </c>
      <c r="AA11" s="10">
        <v>-1732.66686</v>
      </c>
      <c r="AB11" s="10">
        <v>0</v>
      </c>
      <c r="AC11" s="10">
        <v>0</v>
      </c>
      <c r="AD11" s="10">
        <v>-1732.66686</v>
      </c>
      <c r="AE11" s="10">
        <v>0</v>
      </c>
      <c r="AF11" s="10">
        <v>0</v>
      </c>
      <c r="AG11" s="16">
        <v>87188.487139999997</v>
      </c>
      <c r="AH11" s="17">
        <v>654.70000000000005</v>
      </c>
      <c r="AI11" s="17">
        <v>6171.7839999999997</v>
      </c>
      <c r="AJ11" s="17">
        <v>80362.003140000001</v>
      </c>
      <c r="AK11" s="17">
        <v>0</v>
      </c>
      <c r="AL11" s="17">
        <v>0</v>
      </c>
      <c r="AM11" s="17">
        <v>90821.542619999993</v>
      </c>
      <c r="AN11" s="17">
        <v>684.3</v>
      </c>
      <c r="AO11" s="17">
        <v>6301.7939999999999</v>
      </c>
      <c r="AP11" s="17">
        <v>83835.448619999996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6">
        <v>90821.542619999993</v>
      </c>
      <c r="AZ11" s="17">
        <v>684.3</v>
      </c>
      <c r="BA11" s="17">
        <v>6301.7939999999999</v>
      </c>
      <c r="BB11" s="17">
        <v>83835.448619999996</v>
      </c>
      <c r="BC11" s="17">
        <v>0</v>
      </c>
      <c r="BD11" s="17">
        <v>0</v>
      </c>
      <c r="BE11" s="17">
        <v>89328.236600000004</v>
      </c>
      <c r="BF11" s="17">
        <v>684.2</v>
      </c>
      <c r="BG11" s="17">
        <v>6307.1670000000004</v>
      </c>
      <c r="BH11" s="17">
        <v>82336.869600000005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6">
        <v>89328.236600000004</v>
      </c>
      <c r="BR11" s="10">
        <v>684.2</v>
      </c>
      <c r="BS11" s="10">
        <v>6307.1670000000004</v>
      </c>
      <c r="BT11" s="10">
        <v>82336.869600000005</v>
      </c>
      <c r="BU11" s="10">
        <v>0</v>
      </c>
      <c r="BV11" s="10">
        <v>0</v>
      </c>
    </row>
    <row r="12" spans="1:75" ht="63" x14ac:dyDescent="0.25">
      <c r="A12" s="7"/>
      <c r="B12" s="13" t="s">
        <v>35</v>
      </c>
      <c r="C12" s="13" t="s">
        <v>38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14" t="s">
        <v>39</v>
      </c>
      <c r="U12" s="11">
        <v>2902.4319999999998</v>
      </c>
      <c r="V12" s="11">
        <v>0</v>
      </c>
      <c r="W12" s="11">
        <v>0</v>
      </c>
      <c r="X12" s="11">
        <v>2902.4319999999998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8">
        <v>2902.4319999999998</v>
      </c>
      <c r="AH12" s="19">
        <v>0</v>
      </c>
      <c r="AI12" s="19">
        <v>0</v>
      </c>
      <c r="AJ12" s="19">
        <v>2902.4319999999998</v>
      </c>
      <c r="AK12" s="19">
        <v>0</v>
      </c>
      <c r="AL12" s="19">
        <v>0</v>
      </c>
      <c r="AM12" s="19">
        <v>2902.6179999999999</v>
      </c>
      <c r="AN12" s="19">
        <v>0</v>
      </c>
      <c r="AO12" s="19">
        <v>0</v>
      </c>
      <c r="AP12" s="19">
        <v>2902.6179999999999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8">
        <v>2902.6179999999999</v>
      </c>
      <c r="AZ12" s="19">
        <v>0</v>
      </c>
      <c r="BA12" s="19">
        <v>0</v>
      </c>
      <c r="BB12" s="19">
        <v>2902.6179999999999</v>
      </c>
      <c r="BC12" s="19">
        <v>0</v>
      </c>
      <c r="BD12" s="19">
        <v>0</v>
      </c>
      <c r="BE12" s="19">
        <v>2902.6179999999999</v>
      </c>
      <c r="BF12" s="19">
        <v>0</v>
      </c>
      <c r="BG12" s="19">
        <v>0</v>
      </c>
      <c r="BH12" s="19">
        <v>2902.6179999999999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8">
        <v>2902.6179999999999</v>
      </c>
      <c r="BR12" s="11">
        <v>0</v>
      </c>
      <c r="BS12" s="11">
        <v>0</v>
      </c>
      <c r="BT12" s="11">
        <v>2902.6179999999999</v>
      </c>
      <c r="BU12" s="11">
        <v>0</v>
      </c>
      <c r="BV12" s="11">
        <v>0</v>
      </c>
      <c r="BW12" s="7"/>
    </row>
    <row r="13" spans="1:75" ht="15.75" x14ac:dyDescent="0.25">
      <c r="A13" s="7"/>
      <c r="B13" s="13" t="s">
        <v>35</v>
      </c>
      <c r="C13" s="13" t="s">
        <v>38</v>
      </c>
      <c r="D13" s="13" t="s">
        <v>40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3"/>
      <c r="T13" s="14" t="s">
        <v>41</v>
      </c>
      <c r="U13" s="11">
        <v>2902.4319999999998</v>
      </c>
      <c r="V13" s="11">
        <v>0</v>
      </c>
      <c r="W13" s="11">
        <v>0</v>
      </c>
      <c r="X13" s="11">
        <v>2902.4319999999998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8">
        <v>2902.4319999999998</v>
      </c>
      <c r="AH13" s="19">
        <v>0</v>
      </c>
      <c r="AI13" s="19">
        <v>0</v>
      </c>
      <c r="AJ13" s="19">
        <v>2902.4319999999998</v>
      </c>
      <c r="AK13" s="19">
        <v>0</v>
      </c>
      <c r="AL13" s="19">
        <v>0</v>
      </c>
      <c r="AM13" s="19">
        <v>2902.6179999999999</v>
      </c>
      <c r="AN13" s="19">
        <v>0</v>
      </c>
      <c r="AO13" s="19">
        <v>0</v>
      </c>
      <c r="AP13" s="19">
        <v>2902.6179999999999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8">
        <v>2902.6179999999999</v>
      </c>
      <c r="AZ13" s="19">
        <v>0</v>
      </c>
      <c r="BA13" s="19">
        <v>0</v>
      </c>
      <c r="BB13" s="19">
        <v>2902.6179999999999</v>
      </c>
      <c r="BC13" s="19">
        <v>0</v>
      </c>
      <c r="BD13" s="19">
        <v>0</v>
      </c>
      <c r="BE13" s="19">
        <v>2902.6179999999999</v>
      </c>
      <c r="BF13" s="19">
        <v>0</v>
      </c>
      <c r="BG13" s="19">
        <v>0</v>
      </c>
      <c r="BH13" s="19">
        <v>2902.6179999999999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8">
        <v>2902.6179999999999</v>
      </c>
      <c r="BR13" s="11">
        <v>0</v>
      </c>
      <c r="BS13" s="11">
        <v>0</v>
      </c>
      <c r="BT13" s="11">
        <v>2902.6179999999999</v>
      </c>
      <c r="BU13" s="11">
        <v>0</v>
      </c>
      <c r="BV13" s="11">
        <v>0</v>
      </c>
      <c r="BW13" s="7"/>
    </row>
    <row r="14" spans="1:75" ht="94.5" x14ac:dyDescent="0.25">
      <c r="A14" s="7"/>
      <c r="B14" s="13" t="s">
        <v>35</v>
      </c>
      <c r="C14" s="13" t="s">
        <v>38</v>
      </c>
      <c r="D14" s="13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3" t="s">
        <v>42</v>
      </c>
      <c r="T14" s="14" t="s">
        <v>43</v>
      </c>
      <c r="U14" s="11">
        <v>2902.4319999999998</v>
      </c>
      <c r="V14" s="11">
        <v>0</v>
      </c>
      <c r="W14" s="11">
        <v>0</v>
      </c>
      <c r="X14" s="11">
        <v>2902.4319999999998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8">
        <v>2902.4319999999998</v>
      </c>
      <c r="AH14" s="19">
        <v>0</v>
      </c>
      <c r="AI14" s="19">
        <v>0</v>
      </c>
      <c r="AJ14" s="19">
        <v>2902.4319999999998</v>
      </c>
      <c r="AK14" s="19">
        <v>0</v>
      </c>
      <c r="AL14" s="19">
        <v>0</v>
      </c>
      <c r="AM14" s="19">
        <v>2902.6179999999999</v>
      </c>
      <c r="AN14" s="19">
        <v>0</v>
      </c>
      <c r="AO14" s="19">
        <v>0</v>
      </c>
      <c r="AP14" s="19">
        <v>2902.6179999999999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8">
        <v>2902.6179999999999</v>
      </c>
      <c r="AZ14" s="19">
        <v>0</v>
      </c>
      <c r="BA14" s="19">
        <v>0</v>
      </c>
      <c r="BB14" s="19">
        <v>2902.6179999999999</v>
      </c>
      <c r="BC14" s="19">
        <v>0</v>
      </c>
      <c r="BD14" s="19">
        <v>0</v>
      </c>
      <c r="BE14" s="19">
        <v>2902.6179999999999</v>
      </c>
      <c r="BF14" s="19">
        <v>0</v>
      </c>
      <c r="BG14" s="19">
        <v>0</v>
      </c>
      <c r="BH14" s="19">
        <v>2902.6179999999999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8">
        <v>2902.6179999999999</v>
      </c>
      <c r="BR14" s="11">
        <v>0</v>
      </c>
      <c r="BS14" s="11">
        <v>0</v>
      </c>
      <c r="BT14" s="11">
        <v>2902.6179999999999</v>
      </c>
      <c r="BU14" s="11">
        <v>0</v>
      </c>
      <c r="BV14" s="11">
        <v>0</v>
      </c>
      <c r="BW14" s="7"/>
    </row>
    <row r="15" spans="1:75" ht="78.75" x14ac:dyDescent="0.25">
      <c r="A15" s="7"/>
      <c r="B15" s="13" t="s">
        <v>35</v>
      </c>
      <c r="C15" s="13" t="s">
        <v>44</v>
      </c>
      <c r="D15" s="1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3"/>
      <c r="T15" s="14" t="s">
        <v>45</v>
      </c>
      <c r="U15" s="11">
        <v>1787.942</v>
      </c>
      <c r="V15" s="11">
        <v>0</v>
      </c>
      <c r="W15" s="11">
        <v>0</v>
      </c>
      <c r="X15" s="11">
        <v>1787.942</v>
      </c>
      <c r="Y15" s="11">
        <v>0</v>
      </c>
      <c r="Z15" s="11">
        <v>0</v>
      </c>
      <c r="AA15" s="11">
        <v>2</v>
      </c>
      <c r="AB15" s="11">
        <v>0</v>
      </c>
      <c r="AC15" s="11">
        <v>0</v>
      </c>
      <c r="AD15" s="11">
        <v>2</v>
      </c>
      <c r="AE15" s="11">
        <v>0</v>
      </c>
      <c r="AF15" s="11">
        <v>0</v>
      </c>
      <c r="AG15" s="18">
        <v>1789.942</v>
      </c>
      <c r="AH15" s="19">
        <v>0</v>
      </c>
      <c r="AI15" s="19">
        <v>0</v>
      </c>
      <c r="AJ15" s="19">
        <v>1789.942</v>
      </c>
      <c r="AK15" s="19">
        <v>0</v>
      </c>
      <c r="AL15" s="19">
        <v>0</v>
      </c>
      <c r="AM15" s="19">
        <v>2508.2759999999998</v>
      </c>
      <c r="AN15" s="19">
        <v>0</v>
      </c>
      <c r="AO15" s="19">
        <v>0</v>
      </c>
      <c r="AP15" s="19">
        <v>2508.2759999999998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8">
        <v>2508.2759999999998</v>
      </c>
      <c r="AZ15" s="19">
        <v>0</v>
      </c>
      <c r="BA15" s="19">
        <v>0</v>
      </c>
      <c r="BB15" s="19">
        <v>2508.2759999999998</v>
      </c>
      <c r="BC15" s="19">
        <v>0</v>
      </c>
      <c r="BD15" s="19">
        <v>0</v>
      </c>
      <c r="BE15" s="19">
        <v>2508.2759999999998</v>
      </c>
      <c r="BF15" s="19">
        <v>0</v>
      </c>
      <c r="BG15" s="19">
        <v>0</v>
      </c>
      <c r="BH15" s="19">
        <v>2508.2759999999998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8">
        <v>2508.2759999999998</v>
      </c>
      <c r="BR15" s="11">
        <v>0</v>
      </c>
      <c r="BS15" s="11">
        <v>0</v>
      </c>
      <c r="BT15" s="11">
        <v>2508.2759999999998</v>
      </c>
      <c r="BU15" s="11">
        <v>0</v>
      </c>
      <c r="BV15" s="11">
        <v>0</v>
      </c>
      <c r="BW15" s="7"/>
    </row>
    <row r="16" spans="1:75" ht="31.5" x14ac:dyDescent="0.25">
      <c r="A16" s="7"/>
      <c r="B16" s="13" t="s">
        <v>35</v>
      </c>
      <c r="C16" s="13" t="s">
        <v>44</v>
      </c>
      <c r="D16" s="13" t="s">
        <v>46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3"/>
      <c r="T16" s="14" t="s">
        <v>47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8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720</v>
      </c>
      <c r="AN16" s="19">
        <v>0</v>
      </c>
      <c r="AO16" s="19">
        <v>0</v>
      </c>
      <c r="AP16" s="19">
        <v>720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8">
        <v>720</v>
      </c>
      <c r="AZ16" s="19">
        <v>0</v>
      </c>
      <c r="BA16" s="19">
        <v>0</v>
      </c>
      <c r="BB16" s="19">
        <v>720</v>
      </c>
      <c r="BC16" s="19">
        <v>0</v>
      </c>
      <c r="BD16" s="19">
        <v>0</v>
      </c>
      <c r="BE16" s="19">
        <v>720</v>
      </c>
      <c r="BF16" s="19">
        <v>0</v>
      </c>
      <c r="BG16" s="19">
        <v>0</v>
      </c>
      <c r="BH16" s="19">
        <v>720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8">
        <v>720</v>
      </c>
      <c r="BR16" s="11">
        <v>0</v>
      </c>
      <c r="BS16" s="11">
        <v>0</v>
      </c>
      <c r="BT16" s="11">
        <v>720</v>
      </c>
      <c r="BU16" s="11">
        <v>0</v>
      </c>
      <c r="BV16" s="11">
        <v>0</v>
      </c>
      <c r="BW16" s="7"/>
    </row>
    <row r="17" spans="1:75" ht="94.5" x14ac:dyDescent="0.25">
      <c r="A17" s="7"/>
      <c r="B17" s="13" t="s">
        <v>35</v>
      </c>
      <c r="C17" s="13" t="s">
        <v>44</v>
      </c>
      <c r="D17" s="13" t="s">
        <v>46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3" t="s">
        <v>42</v>
      </c>
      <c r="T17" s="14" t="s">
        <v>43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8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720</v>
      </c>
      <c r="AN17" s="19">
        <v>0</v>
      </c>
      <c r="AO17" s="19">
        <v>0</v>
      </c>
      <c r="AP17" s="19">
        <v>720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8">
        <v>720</v>
      </c>
      <c r="AZ17" s="19">
        <v>0</v>
      </c>
      <c r="BA17" s="19">
        <v>0</v>
      </c>
      <c r="BB17" s="19">
        <v>720</v>
      </c>
      <c r="BC17" s="19">
        <v>0</v>
      </c>
      <c r="BD17" s="19">
        <v>0</v>
      </c>
      <c r="BE17" s="19">
        <v>720</v>
      </c>
      <c r="BF17" s="19">
        <v>0</v>
      </c>
      <c r="BG17" s="19">
        <v>0</v>
      </c>
      <c r="BH17" s="19">
        <v>720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8">
        <v>720</v>
      </c>
      <c r="BR17" s="11">
        <v>0</v>
      </c>
      <c r="BS17" s="11">
        <v>0</v>
      </c>
      <c r="BT17" s="11">
        <v>720</v>
      </c>
      <c r="BU17" s="11">
        <v>0</v>
      </c>
      <c r="BV17" s="11">
        <v>0</v>
      </c>
      <c r="BW17" s="7"/>
    </row>
    <row r="18" spans="1:75" ht="31.5" x14ac:dyDescent="0.25">
      <c r="A18" s="7"/>
      <c r="B18" s="13" t="s">
        <v>35</v>
      </c>
      <c r="C18" s="13" t="s">
        <v>44</v>
      </c>
      <c r="D18" s="13" t="s">
        <v>48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3"/>
      <c r="T18" s="14" t="s">
        <v>49</v>
      </c>
      <c r="U18" s="11">
        <v>1787.942</v>
      </c>
      <c r="V18" s="11">
        <v>0</v>
      </c>
      <c r="W18" s="11">
        <v>0</v>
      </c>
      <c r="X18" s="11">
        <v>1787.942</v>
      </c>
      <c r="Y18" s="11">
        <v>0</v>
      </c>
      <c r="Z18" s="11">
        <v>0</v>
      </c>
      <c r="AA18" s="11">
        <v>2</v>
      </c>
      <c r="AB18" s="11">
        <v>0</v>
      </c>
      <c r="AC18" s="11">
        <v>0</v>
      </c>
      <c r="AD18" s="11">
        <v>2</v>
      </c>
      <c r="AE18" s="11">
        <v>0</v>
      </c>
      <c r="AF18" s="11">
        <v>0</v>
      </c>
      <c r="AG18" s="18">
        <v>1789.942</v>
      </c>
      <c r="AH18" s="19">
        <v>0</v>
      </c>
      <c r="AI18" s="19">
        <v>0</v>
      </c>
      <c r="AJ18" s="19">
        <v>1789.942</v>
      </c>
      <c r="AK18" s="19">
        <v>0</v>
      </c>
      <c r="AL18" s="19">
        <v>0</v>
      </c>
      <c r="AM18" s="19">
        <v>1788.2760000000001</v>
      </c>
      <c r="AN18" s="19">
        <v>0</v>
      </c>
      <c r="AO18" s="19">
        <v>0</v>
      </c>
      <c r="AP18" s="19">
        <v>1788.2760000000001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8">
        <v>1788.2760000000001</v>
      </c>
      <c r="AZ18" s="19">
        <v>0</v>
      </c>
      <c r="BA18" s="19">
        <v>0</v>
      </c>
      <c r="BB18" s="19">
        <v>1788.2760000000001</v>
      </c>
      <c r="BC18" s="19">
        <v>0</v>
      </c>
      <c r="BD18" s="19">
        <v>0</v>
      </c>
      <c r="BE18" s="19">
        <v>1788.2760000000001</v>
      </c>
      <c r="BF18" s="19">
        <v>0</v>
      </c>
      <c r="BG18" s="19">
        <v>0</v>
      </c>
      <c r="BH18" s="19">
        <v>1788.2760000000001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8">
        <v>1788.2760000000001</v>
      </c>
      <c r="BR18" s="11">
        <v>0</v>
      </c>
      <c r="BS18" s="11">
        <v>0</v>
      </c>
      <c r="BT18" s="11">
        <v>1788.2760000000001</v>
      </c>
      <c r="BU18" s="11">
        <v>0</v>
      </c>
      <c r="BV18" s="11">
        <v>0</v>
      </c>
      <c r="BW18" s="7"/>
    </row>
    <row r="19" spans="1:75" ht="94.5" x14ac:dyDescent="0.25">
      <c r="A19" s="7"/>
      <c r="B19" s="13" t="s">
        <v>35</v>
      </c>
      <c r="C19" s="13" t="s">
        <v>44</v>
      </c>
      <c r="D19" s="13" t="s">
        <v>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3" t="s">
        <v>42</v>
      </c>
      <c r="T19" s="14" t="s">
        <v>43</v>
      </c>
      <c r="U19" s="11">
        <v>1516.3420000000001</v>
      </c>
      <c r="V19" s="11">
        <v>0</v>
      </c>
      <c r="W19" s="11">
        <v>0</v>
      </c>
      <c r="X19" s="11">
        <v>1516.3420000000001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8">
        <v>1516.3420000000001</v>
      </c>
      <c r="AH19" s="19">
        <v>0</v>
      </c>
      <c r="AI19" s="19">
        <v>0</v>
      </c>
      <c r="AJ19" s="19">
        <v>1516.3420000000001</v>
      </c>
      <c r="AK19" s="19">
        <v>0</v>
      </c>
      <c r="AL19" s="19">
        <v>0</v>
      </c>
      <c r="AM19" s="19">
        <v>1516.6759999999999</v>
      </c>
      <c r="AN19" s="19">
        <v>0</v>
      </c>
      <c r="AO19" s="19">
        <v>0</v>
      </c>
      <c r="AP19" s="19">
        <v>1516.6759999999999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8">
        <v>1516.6759999999999</v>
      </c>
      <c r="AZ19" s="19">
        <v>0</v>
      </c>
      <c r="BA19" s="19">
        <v>0</v>
      </c>
      <c r="BB19" s="19">
        <v>1516.6759999999999</v>
      </c>
      <c r="BC19" s="19">
        <v>0</v>
      </c>
      <c r="BD19" s="19">
        <v>0</v>
      </c>
      <c r="BE19" s="19">
        <v>1516.6759999999999</v>
      </c>
      <c r="BF19" s="19">
        <v>0</v>
      </c>
      <c r="BG19" s="19">
        <v>0</v>
      </c>
      <c r="BH19" s="19">
        <v>1516.6759999999999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8">
        <v>1516.6759999999999</v>
      </c>
      <c r="BR19" s="11">
        <v>0</v>
      </c>
      <c r="BS19" s="11">
        <v>0</v>
      </c>
      <c r="BT19" s="11">
        <v>1516.6759999999999</v>
      </c>
      <c r="BU19" s="11">
        <v>0</v>
      </c>
      <c r="BV19" s="11">
        <v>0</v>
      </c>
      <c r="BW19" s="7"/>
    </row>
    <row r="20" spans="1:75" ht="47.25" x14ac:dyDescent="0.25">
      <c r="A20" s="7"/>
      <c r="B20" s="13" t="s">
        <v>35</v>
      </c>
      <c r="C20" s="13" t="s">
        <v>44</v>
      </c>
      <c r="D20" s="13" t="s">
        <v>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3" t="s">
        <v>50</v>
      </c>
      <c r="T20" s="14" t="s">
        <v>51</v>
      </c>
      <c r="U20" s="11">
        <v>271.60000000000002</v>
      </c>
      <c r="V20" s="11">
        <v>0</v>
      </c>
      <c r="W20" s="11">
        <v>0</v>
      </c>
      <c r="X20" s="11">
        <v>271.60000000000002</v>
      </c>
      <c r="Y20" s="11">
        <v>0</v>
      </c>
      <c r="Z20" s="11">
        <v>0</v>
      </c>
      <c r="AA20" s="11">
        <v>2</v>
      </c>
      <c r="AB20" s="11">
        <v>0</v>
      </c>
      <c r="AC20" s="11">
        <v>0</v>
      </c>
      <c r="AD20" s="11">
        <v>2</v>
      </c>
      <c r="AE20" s="11">
        <v>0</v>
      </c>
      <c r="AF20" s="11">
        <v>0</v>
      </c>
      <c r="AG20" s="18">
        <v>273.60000000000002</v>
      </c>
      <c r="AH20" s="19">
        <v>0</v>
      </c>
      <c r="AI20" s="19">
        <v>0</v>
      </c>
      <c r="AJ20" s="19">
        <v>273.60000000000002</v>
      </c>
      <c r="AK20" s="19">
        <v>0</v>
      </c>
      <c r="AL20" s="19">
        <v>0</v>
      </c>
      <c r="AM20" s="19">
        <v>271.60000000000002</v>
      </c>
      <c r="AN20" s="19">
        <v>0</v>
      </c>
      <c r="AO20" s="19">
        <v>0</v>
      </c>
      <c r="AP20" s="19">
        <v>271.60000000000002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8">
        <v>271.60000000000002</v>
      </c>
      <c r="AZ20" s="19">
        <v>0</v>
      </c>
      <c r="BA20" s="19">
        <v>0</v>
      </c>
      <c r="BB20" s="19">
        <v>271.60000000000002</v>
      </c>
      <c r="BC20" s="19">
        <v>0</v>
      </c>
      <c r="BD20" s="19">
        <v>0</v>
      </c>
      <c r="BE20" s="19">
        <v>271.60000000000002</v>
      </c>
      <c r="BF20" s="19">
        <v>0</v>
      </c>
      <c r="BG20" s="19">
        <v>0</v>
      </c>
      <c r="BH20" s="19">
        <v>271.60000000000002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8">
        <v>271.60000000000002</v>
      </c>
      <c r="BR20" s="11">
        <v>0</v>
      </c>
      <c r="BS20" s="11">
        <v>0</v>
      </c>
      <c r="BT20" s="11">
        <v>271.60000000000002</v>
      </c>
      <c r="BU20" s="11">
        <v>0</v>
      </c>
      <c r="BV20" s="11">
        <v>0</v>
      </c>
      <c r="BW20" s="7"/>
    </row>
    <row r="21" spans="1:75" ht="78.75" x14ac:dyDescent="0.25">
      <c r="A21" s="7"/>
      <c r="B21" s="13" t="s">
        <v>35</v>
      </c>
      <c r="C21" s="13" t="s">
        <v>52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3"/>
      <c r="T21" s="14" t="s">
        <v>53</v>
      </c>
      <c r="U21" s="11">
        <v>28089.081999999999</v>
      </c>
      <c r="V21" s="11">
        <v>0</v>
      </c>
      <c r="W21" s="11">
        <v>1335.15</v>
      </c>
      <c r="X21" s="11">
        <v>26753.932000000001</v>
      </c>
      <c r="Y21" s="11">
        <v>0</v>
      </c>
      <c r="Z21" s="11">
        <v>0</v>
      </c>
      <c r="AA21" s="11">
        <v>-1563.5602200000001</v>
      </c>
      <c r="AB21" s="11">
        <v>0</v>
      </c>
      <c r="AC21" s="11">
        <v>0</v>
      </c>
      <c r="AD21" s="11">
        <v>-1563.5602200000001</v>
      </c>
      <c r="AE21" s="11">
        <v>0</v>
      </c>
      <c r="AF21" s="11">
        <v>0</v>
      </c>
      <c r="AG21" s="18">
        <v>26525.521779999999</v>
      </c>
      <c r="AH21" s="19">
        <v>0</v>
      </c>
      <c r="AI21" s="19">
        <v>1335.15</v>
      </c>
      <c r="AJ21" s="19">
        <v>25190.371780000001</v>
      </c>
      <c r="AK21" s="19">
        <v>0</v>
      </c>
      <c r="AL21" s="19">
        <v>0</v>
      </c>
      <c r="AM21" s="19">
        <v>28148.727999999999</v>
      </c>
      <c r="AN21" s="19">
        <v>0</v>
      </c>
      <c r="AO21" s="19">
        <v>1388.95</v>
      </c>
      <c r="AP21" s="19">
        <v>26759.777999999998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8">
        <v>28148.727999999999</v>
      </c>
      <c r="AZ21" s="19">
        <v>0</v>
      </c>
      <c r="BA21" s="19">
        <v>1388.95</v>
      </c>
      <c r="BB21" s="19">
        <v>26759.777999999998</v>
      </c>
      <c r="BC21" s="19">
        <v>0</v>
      </c>
      <c r="BD21" s="19">
        <v>0</v>
      </c>
      <c r="BE21" s="19">
        <v>28148.727999999999</v>
      </c>
      <c r="BF21" s="19">
        <v>0</v>
      </c>
      <c r="BG21" s="19">
        <v>1388.95</v>
      </c>
      <c r="BH21" s="19">
        <v>26759.777999999998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8">
        <v>28148.727999999999</v>
      </c>
      <c r="BR21" s="11">
        <v>0</v>
      </c>
      <c r="BS21" s="11">
        <v>1388.95</v>
      </c>
      <c r="BT21" s="11">
        <v>26759.777999999998</v>
      </c>
      <c r="BU21" s="11">
        <v>0</v>
      </c>
      <c r="BV21" s="11">
        <v>0</v>
      </c>
      <c r="BW21" s="7"/>
    </row>
    <row r="22" spans="1:75" ht="78.75" x14ac:dyDescent="0.25">
      <c r="A22" s="7"/>
      <c r="B22" s="13" t="s">
        <v>35</v>
      </c>
      <c r="C22" s="13" t="s">
        <v>52</v>
      </c>
      <c r="D22" s="13" t="s">
        <v>54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3"/>
      <c r="T22" s="14" t="s">
        <v>55</v>
      </c>
      <c r="U22" s="11">
        <v>327</v>
      </c>
      <c r="V22" s="11">
        <v>0</v>
      </c>
      <c r="W22" s="11">
        <v>327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8">
        <v>327</v>
      </c>
      <c r="AH22" s="19">
        <v>0</v>
      </c>
      <c r="AI22" s="19">
        <v>327</v>
      </c>
      <c r="AJ22" s="19">
        <v>0</v>
      </c>
      <c r="AK22" s="19">
        <v>0</v>
      </c>
      <c r="AL22" s="19">
        <v>0</v>
      </c>
      <c r="AM22" s="19">
        <v>340.2</v>
      </c>
      <c r="AN22" s="19">
        <v>0</v>
      </c>
      <c r="AO22" s="19">
        <v>340.2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8">
        <v>340.2</v>
      </c>
      <c r="AZ22" s="19">
        <v>0</v>
      </c>
      <c r="BA22" s="19">
        <v>340.2</v>
      </c>
      <c r="BB22" s="19">
        <v>0</v>
      </c>
      <c r="BC22" s="19">
        <v>0</v>
      </c>
      <c r="BD22" s="19">
        <v>0</v>
      </c>
      <c r="BE22" s="19">
        <v>340.2</v>
      </c>
      <c r="BF22" s="19">
        <v>0</v>
      </c>
      <c r="BG22" s="19">
        <v>340.2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8">
        <v>340.2</v>
      </c>
      <c r="BR22" s="11">
        <v>0</v>
      </c>
      <c r="BS22" s="11">
        <v>340.2</v>
      </c>
      <c r="BT22" s="11">
        <v>0</v>
      </c>
      <c r="BU22" s="11">
        <v>0</v>
      </c>
      <c r="BV22" s="11">
        <v>0</v>
      </c>
      <c r="BW22" s="7"/>
    </row>
    <row r="23" spans="1:75" ht="94.5" x14ac:dyDescent="0.25">
      <c r="A23" s="7"/>
      <c r="B23" s="13" t="s">
        <v>35</v>
      </c>
      <c r="C23" s="13" t="s">
        <v>52</v>
      </c>
      <c r="D23" s="13" t="s">
        <v>54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3" t="s">
        <v>42</v>
      </c>
      <c r="T23" s="14" t="s">
        <v>43</v>
      </c>
      <c r="U23" s="11">
        <v>297</v>
      </c>
      <c r="V23" s="11">
        <v>0</v>
      </c>
      <c r="W23" s="11">
        <v>297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8">
        <v>297</v>
      </c>
      <c r="AH23" s="19">
        <v>0</v>
      </c>
      <c r="AI23" s="19">
        <v>297</v>
      </c>
      <c r="AJ23" s="19">
        <v>0</v>
      </c>
      <c r="AK23" s="19">
        <v>0</v>
      </c>
      <c r="AL23" s="19">
        <v>0</v>
      </c>
      <c r="AM23" s="19">
        <v>310.2</v>
      </c>
      <c r="AN23" s="19">
        <v>0</v>
      </c>
      <c r="AO23" s="19">
        <v>310.2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8">
        <v>310.2</v>
      </c>
      <c r="AZ23" s="19">
        <v>0</v>
      </c>
      <c r="BA23" s="19">
        <v>310.2</v>
      </c>
      <c r="BB23" s="19">
        <v>0</v>
      </c>
      <c r="BC23" s="19">
        <v>0</v>
      </c>
      <c r="BD23" s="19">
        <v>0</v>
      </c>
      <c r="BE23" s="19">
        <v>310.2</v>
      </c>
      <c r="BF23" s="19">
        <v>0</v>
      </c>
      <c r="BG23" s="19">
        <v>310.2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8">
        <v>310.2</v>
      </c>
      <c r="BR23" s="11">
        <v>0</v>
      </c>
      <c r="BS23" s="11">
        <v>310.2</v>
      </c>
      <c r="BT23" s="11">
        <v>0</v>
      </c>
      <c r="BU23" s="11">
        <v>0</v>
      </c>
      <c r="BV23" s="11">
        <v>0</v>
      </c>
      <c r="BW23" s="7"/>
    </row>
    <row r="24" spans="1:75" ht="47.25" x14ac:dyDescent="0.25">
      <c r="A24" s="7"/>
      <c r="B24" s="13" t="s">
        <v>35</v>
      </c>
      <c r="C24" s="13" t="s">
        <v>52</v>
      </c>
      <c r="D24" s="13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3" t="s">
        <v>50</v>
      </c>
      <c r="T24" s="14" t="s">
        <v>51</v>
      </c>
      <c r="U24" s="11">
        <v>30</v>
      </c>
      <c r="V24" s="11">
        <v>0</v>
      </c>
      <c r="W24" s="11">
        <v>30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8">
        <v>30</v>
      </c>
      <c r="AH24" s="19">
        <v>0</v>
      </c>
      <c r="AI24" s="19">
        <v>30</v>
      </c>
      <c r="AJ24" s="19">
        <v>0</v>
      </c>
      <c r="AK24" s="19">
        <v>0</v>
      </c>
      <c r="AL24" s="19">
        <v>0</v>
      </c>
      <c r="AM24" s="19">
        <v>30</v>
      </c>
      <c r="AN24" s="19">
        <v>0</v>
      </c>
      <c r="AO24" s="19">
        <v>30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8">
        <v>30</v>
      </c>
      <c r="AZ24" s="19">
        <v>0</v>
      </c>
      <c r="BA24" s="19">
        <v>30</v>
      </c>
      <c r="BB24" s="19">
        <v>0</v>
      </c>
      <c r="BC24" s="19">
        <v>0</v>
      </c>
      <c r="BD24" s="19">
        <v>0</v>
      </c>
      <c r="BE24" s="19">
        <v>30</v>
      </c>
      <c r="BF24" s="19">
        <v>0</v>
      </c>
      <c r="BG24" s="19">
        <v>30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8">
        <v>30</v>
      </c>
      <c r="BR24" s="11">
        <v>0</v>
      </c>
      <c r="BS24" s="11">
        <v>30</v>
      </c>
      <c r="BT24" s="11">
        <v>0</v>
      </c>
      <c r="BU24" s="11">
        <v>0</v>
      </c>
      <c r="BV24" s="11">
        <v>0</v>
      </c>
      <c r="BW24" s="7"/>
    </row>
    <row r="25" spans="1:75" ht="31.5" x14ac:dyDescent="0.25">
      <c r="A25" s="7"/>
      <c r="B25" s="13" t="s">
        <v>35</v>
      </c>
      <c r="C25" s="13" t="s">
        <v>52</v>
      </c>
      <c r="D25" s="13" t="s">
        <v>56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3"/>
      <c r="T25" s="14" t="s">
        <v>57</v>
      </c>
      <c r="U25" s="11">
        <v>15.4</v>
      </c>
      <c r="V25" s="11">
        <v>0</v>
      </c>
      <c r="W25" s="11">
        <v>15.4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8">
        <v>15.4</v>
      </c>
      <c r="AH25" s="19">
        <v>0</v>
      </c>
      <c r="AI25" s="19">
        <v>15.4</v>
      </c>
      <c r="AJ25" s="19">
        <v>0</v>
      </c>
      <c r="AK25" s="19">
        <v>0</v>
      </c>
      <c r="AL25" s="19">
        <v>0</v>
      </c>
      <c r="AM25" s="19">
        <v>15.4</v>
      </c>
      <c r="AN25" s="19">
        <v>0</v>
      </c>
      <c r="AO25" s="19">
        <v>15.4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8">
        <v>15.4</v>
      </c>
      <c r="AZ25" s="19">
        <v>0</v>
      </c>
      <c r="BA25" s="19">
        <v>15.4</v>
      </c>
      <c r="BB25" s="19">
        <v>0</v>
      </c>
      <c r="BC25" s="19">
        <v>0</v>
      </c>
      <c r="BD25" s="19">
        <v>0</v>
      </c>
      <c r="BE25" s="19">
        <v>15.4</v>
      </c>
      <c r="BF25" s="19">
        <v>0</v>
      </c>
      <c r="BG25" s="19">
        <v>15.4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8">
        <v>15.4</v>
      </c>
      <c r="BR25" s="11">
        <v>0</v>
      </c>
      <c r="BS25" s="11">
        <v>15.4</v>
      </c>
      <c r="BT25" s="11">
        <v>0</v>
      </c>
      <c r="BU25" s="11">
        <v>0</v>
      </c>
      <c r="BV25" s="11">
        <v>0</v>
      </c>
      <c r="BW25" s="7"/>
    </row>
    <row r="26" spans="1:75" ht="47.25" x14ac:dyDescent="0.25">
      <c r="A26" s="7"/>
      <c r="B26" s="13" t="s">
        <v>35</v>
      </c>
      <c r="C26" s="13" t="s">
        <v>52</v>
      </c>
      <c r="D26" s="13" t="s">
        <v>56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3" t="s">
        <v>50</v>
      </c>
      <c r="T26" s="14" t="s">
        <v>51</v>
      </c>
      <c r="U26" s="11">
        <v>15.4</v>
      </c>
      <c r="V26" s="11">
        <v>0</v>
      </c>
      <c r="W26" s="11">
        <v>15.4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8">
        <v>15.4</v>
      </c>
      <c r="AH26" s="19">
        <v>0</v>
      </c>
      <c r="AI26" s="19">
        <v>15.4</v>
      </c>
      <c r="AJ26" s="19">
        <v>0</v>
      </c>
      <c r="AK26" s="19">
        <v>0</v>
      </c>
      <c r="AL26" s="19">
        <v>0</v>
      </c>
      <c r="AM26" s="19">
        <v>15.4</v>
      </c>
      <c r="AN26" s="19">
        <v>0</v>
      </c>
      <c r="AO26" s="19">
        <v>15.4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8">
        <v>15.4</v>
      </c>
      <c r="AZ26" s="19">
        <v>0</v>
      </c>
      <c r="BA26" s="19">
        <v>15.4</v>
      </c>
      <c r="BB26" s="19">
        <v>0</v>
      </c>
      <c r="BC26" s="19">
        <v>0</v>
      </c>
      <c r="BD26" s="19">
        <v>0</v>
      </c>
      <c r="BE26" s="19">
        <v>15.4</v>
      </c>
      <c r="BF26" s="19">
        <v>0</v>
      </c>
      <c r="BG26" s="19">
        <v>15.4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8">
        <v>15.4</v>
      </c>
      <c r="BR26" s="11">
        <v>0</v>
      </c>
      <c r="BS26" s="11">
        <v>15.4</v>
      </c>
      <c r="BT26" s="11">
        <v>0</v>
      </c>
      <c r="BU26" s="11">
        <v>0</v>
      </c>
      <c r="BV26" s="11">
        <v>0</v>
      </c>
      <c r="BW26" s="7"/>
    </row>
    <row r="27" spans="1:75" ht="47.25" x14ac:dyDescent="0.25">
      <c r="A27" s="7"/>
      <c r="B27" s="13" t="s">
        <v>35</v>
      </c>
      <c r="C27" s="13" t="s">
        <v>52</v>
      </c>
      <c r="D27" s="13" t="s">
        <v>58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3"/>
      <c r="T27" s="14" t="s">
        <v>59</v>
      </c>
      <c r="U27" s="11">
        <v>52.7</v>
      </c>
      <c r="V27" s="11">
        <v>0</v>
      </c>
      <c r="W27" s="11">
        <v>52.7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8">
        <v>52.7</v>
      </c>
      <c r="AH27" s="19">
        <v>0</v>
      </c>
      <c r="AI27" s="19">
        <v>52.7</v>
      </c>
      <c r="AJ27" s="19">
        <v>0</v>
      </c>
      <c r="AK27" s="19">
        <v>0</v>
      </c>
      <c r="AL27" s="19">
        <v>0</v>
      </c>
      <c r="AM27" s="19">
        <v>55</v>
      </c>
      <c r="AN27" s="19">
        <v>0</v>
      </c>
      <c r="AO27" s="19">
        <v>55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8">
        <v>55</v>
      </c>
      <c r="AZ27" s="19">
        <v>0</v>
      </c>
      <c r="BA27" s="19">
        <v>55</v>
      </c>
      <c r="BB27" s="19">
        <v>0</v>
      </c>
      <c r="BC27" s="19">
        <v>0</v>
      </c>
      <c r="BD27" s="19">
        <v>0</v>
      </c>
      <c r="BE27" s="19">
        <v>55</v>
      </c>
      <c r="BF27" s="19">
        <v>0</v>
      </c>
      <c r="BG27" s="19">
        <v>55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8">
        <v>55</v>
      </c>
      <c r="BR27" s="11">
        <v>0</v>
      </c>
      <c r="BS27" s="11">
        <v>55</v>
      </c>
      <c r="BT27" s="11">
        <v>0</v>
      </c>
      <c r="BU27" s="11">
        <v>0</v>
      </c>
      <c r="BV27" s="11">
        <v>0</v>
      </c>
      <c r="BW27" s="7"/>
    </row>
    <row r="28" spans="1:75" ht="94.5" x14ac:dyDescent="0.25">
      <c r="A28" s="7"/>
      <c r="B28" s="13" t="s">
        <v>35</v>
      </c>
      <c r="C28" s="13" t="s">
        <v>52</v>
      </c>
      <c r="D28" s="13" t="s">
        <v>58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3" t="s">
        <v>42</v>
      </c>
      <c r="T28" s="14" t="s">
        <v>43</v>
      </c>
      <c r="U28" s="11">
        <v>52.7</v>
      </c>
      <c r="V28" s="11">
        <v>0</v>
      </c>
      <c r="W28" s="11">
        <v>52.7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8">
        <v>52.7</v>
      </c>
      <c r="AH28" s="19">
        <v>0</v>
      </c>
      <c r="AI28" s="19">
        <v>52.7</v>
      </c>
      <c r="AJ28" s="19">
        <v>0</v>
      </c>
      <c r="AK28" s="19">
        <v>0</v>
      </c>
      <c r="AL28" s="19">
        <v>0</v>
      </c>
      <c r="AM28" s="19">
        <v>55</v>
      </c>
      <c r="AN28" s="19">
        <v>0</v>
      </c>
      <c r="AO28" s="19">
        <v>55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8">
        <v>55</v>
      </c>
      <c r="AZ28" s="19">
        <v>0</v>
      </c>
      <c r="BA28" s="19">
        <v>55</v>
      </c>
      <c r="BB28" s="19">
        <v>0</v>
      </c>
      <c r="BC28" s="19">
        <v>0</v>
      </c>
      <c r="BD28" s="19">
        <v>0</v>
      </c>
      <c r="BE28" s="19">
        <v>55</v>
      </c>
      <c r="BF28" s="19">
        <v>0</v>
      </c>
      <c r="BG28" s="19">
        <v>55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8">
        <v>55</v>
      </c>
      <c r="BR28" s="11">
        <v>0</v>
      </c>
      <c r="BS28" s="11">
        <v>55</v>
      </c>
      <c r="BT28" s="11">
        <v>0</v>
      </c>
      <c r="BU28" s="11">
        <v>0</v>
      </c>
      <c r="BV28" s="11">
        <v>0</v>
      </c>
      <c r="BW28" s="7"/>
    </row>
    <row r="29" spans="1:75" ht="47.25" x14ac:dyDescent="0.25">
      <c r="A29" s="7"/>
      <c r="B29" s="13" t="s">
        <v>35</v>
      </c>
      <c r="C29" s="13" t="s">
        <v>52</v>
      </c>
      <c r="D29" s="13" t="s">
        <v>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3"/>
      <c r="T29" s="14" t="s">
        <v>61</v>
      </c>
      <c r="U29" s="11">
        <v>907</v>
      </c>
      <c r="V29" s="11">
        <v>0</v>
      </c>
      <c r="W29" s="11">
        <v>907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8">
        <v>907</v>
      </c>
      <c r="AH29" s="19">
        <v>0</v>
      </c>
      <c r="AI29" s="19">
        <v>907</v>
      </c>
      <c r="AJ29" s="19">
        <v>0</v>
      </c>
      <c r="AK29" s="19">
        <v>0</v>
      </c>
      <c r="AL29" s="19">
        <v>0</v>
      </c>
      <c r="AM29" s="19">
        <v>943.9</v>
      </c>
      <c r="AN29" s="19">
        <v>0</v>
      </c>
      <c r="AO29" s="19">
        <v>943.9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8">
        <v>943.9</v>
      </c>
      <c r="AZ29" s="19">
        <v>0</v>
      </c>
      <c r="BA29" s="19">
        <v>943.9</v>
      </c>
      <c r="BB29" s="19">
        <v>0</v>
      </c>
      <c r="BC29" s="19">
        <v>0</v>
      </c>
      <c r="BD29" s="19">
        <v>0</v>
      </c>
      <c r="BE29" s="19">
        <v>943.9</v>
      </c>
      <c r="BF29" s="19">
        <v>0</v>
      </c>
      <c r="BG29" s="19">
        <v>943.9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8">
        <v>943.9</v>
      </c>
      <c r="BR29" s="11">
        <v>0</v>
      </c>
      <c r="BS29" s="11">
        <v>943.9</v>
      </c>
      <c r="BT29" s="11">
        <v>0</v>
      </c>
      <c r="BU29" s="11">
        <v>0</v>
      </c>
      <c r="BV29" s="11">
        <v>0</v>
      </c>
      <c r="BW29" s="7"/>
    </row>
    <row r="30" spans="1:75" ht="94.5" x14ac:dyDescent="0.25">
      <c r="A30" s="7"/>
      <c r="B30" s="13" t="s">
        <v>35</v>
      </c>
      <c r="C30" s="13" t="s">
        <v>52</v>
      </c>
      <c r="D30" s="13" t="s">
        <v>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3" t="s">
        <v>42</v>
      </c>
      <c r="T30" s="14" t="s">
        <v>43</v>
      </c>
      <c r="U30" s="11">
        <v>901</v>
      </c>
      <c r="V30" s="11">
        <v>0</v>
      </c>
      <c r="W30" s="11">
        <v>901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8">
        <v>901</v>
      </c>
      <c r="AH30" s="19">
        <v>0</v>
      </c>
      <c r="AI30" s="19">
        <v>901</v>
      </c>
      <c r="AJ30" s="19">
        <v>0</v>
      </c>
      <c r="AK30" s="19">
        <v>0</v>
      </c>
      <c r="AL30" s="19">
        <v>0</v>
      </c>
      <c r="AM30" s="19">
        <v>937.9</v>
      </c>
      <c r="AN30" s="19">
        <v>0</v>
      </c>
      <c r="AO30" s="19">
        <v>937.9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8">
        <v>937.9</v>
      </c>
      <c r="AZ30" s="19">
        <v>0</v>
      </c>
      <c r="BA30" s="19">
        <v>937.9</v>
      </c>
      <c r="BB30" s="19">
        <v>0</v>
      </c>
      <c r="BC30" s="19">
        <v>0</v>
      </c>
      <c r="BD30" s="19">
        <v>0</v>
      </c>
      <c r="BE30" s="19">
        <v>937.9</v>
      </c>
      <c r="BF30" s="19">
        <v>0</v>
      </c>
      <c r="BG30" s="19">
        <v>937.9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8">
        <v>937.9</v>
      </c>
      <c r="BR30" s="11">
        <v>0</v>
      </c>
      <c r="BS30" s="11">
        <v>937.9</v>
      </c>
      <c r="BT30" s="11">
        <v>0</v>
      </c>
      <c r="BU30" s="11">
        <v>0</v>
      </c>
      <c r="BV30" s="11">
        <v>0</v>
      </c>
      <c r="BW30" s="7"/>
    </row>
    <row r="31" spans="1:75" ht="47.25" x14ac:dyDescent="0.25">
      <c r="A31" s="7"/>
      <c r="B31" s="13" t="s">
        <v>35</v>
      </c>
      <c r="C31" s="13" t="s">
        <v>52</v>
      </c>
      <c r="D31" s="13" t="s">
        <v>60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3" t="s">
        <v>50</v>
      </c>
      <c r="T31" s="14" t="s">
        <v>51</v>
      </c>
      <c r="U31" s="11">
        <v>6</v>
      </c>
      <c r="V31" s="11">
        <v>0</v>
      </c>
      <c r="W31" s="11">
        <v>6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8">
        <v>6</v>
      </c>
      <c r="AH31" s="19">
        <v>0</v>
      </c>
      <c r="AI31" s="19">
        <v>6</v>
      </c>
      <c r="AJ31" s="19">
        <v>0</v>
      </c>
      <c r="AK31" s="19">
        <v>0</v>
      </c>
      <c r="AL31" s="19">
        <v>0</v>
      </c>
      <c r="AM31" s="19">
        <v>6</v>
      </c>
      <c r="AN31" s="19">
        <v>0</v>
      </c>
      <c r="AO31" s="19">
        <v>6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8">
        <v>6</v>
      </c>
      <c r="AZ31" s="19">
        <v>0</v>
      </c>
      <c r="BA31" s="19">
        <v>6</v>
      </c>
      <c r="BB31" s="19">
        <v>0</v>
      </c>
      <c r="BC31" s="19">
        <v>0</v>
      </c>
      <c r="BD31" s="19">
        <v>0</v>
      </c>
      <c r="BE31" s="19">
        <v>6</v>
      </c>
      <c r="BF31" s="19">
        <v>0</v>
      </c>
      <c r="BG31" s="19">
        <v>6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8">
        <v>6</v>
      </c>
      <c r="BR31" s="11">
        <v>0</v>
      </c>
      <c r="BS31" s="11">
        <v>6</v>
      </c>
      <c r="BT31" s="11">
        <v>0</v>
      </c>
      <c r="BU31" s="11">
        <v>0</v>
      </c>
      <c r="BV31" s="11">
        <v>0</v>
      </c>
      <c r="BW31" s="7"/>
    </row>
    <row r="32" spans="1:75" ht="110.25" x14ac:dyDescent="0.25">
      <c r="A32" s="7"/>
      <c r="B32" s="13" t="s">
        <v>35</v>
      </c>
      <c r="C32" s="13" t="s">
        <v>52</v>
      </c>
      <c r="D32" s="13" t="s">
        <v>62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3"/>
      <c r="T32" s="14" t="s">
        <v>63</v>
      </c>
      <c r="U32" s="11">
        <v>33.049999999999997</v>
      </c>
      <c r="V32" s="11">
        <v>0</v>
      </c>
      <c r="W32" s="11">
        <v>33.049999999999997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8">
        <v>33.049999999999997</v>
      </c>
      <c r="AH32" s="19">
        <v>0</v>
      </c>
      <c r="AI32" s="19">
        <v>33.049999999999997</v>
      </c>
      <c r="AJ32" s="19">
        <v>0</v>
      </c>
      <c r="AK32" s="19">
        <v>0</v>
      </c>
      <c r="AL32" s="19">
        <v>0</v>
      </c>
      <c r="AM32" s="19">
        <v>34.450000000000003</v>
      </c>
      <c r="AN32" s="19">
        <v>0</v>
      </c>
      <c r="AO32" s="19">
        <v>34.450000000000003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8">
        <v>34.450000000000003</v>
      </c>
      <c r="AZ32" s="19">
        <v>0</v>
      </c>
      <c r="BA32" s="19">
        <v>34.450000000000003</v>
      </c>
      <c r="BB32" s="19">
        <v>0</v>
      </c>
      <c r="BC32" s="19">
        <v>0</v>
      </c>
      <c r="BD32" s="19">
        <v>0</v>
      </c>
      <c r="BE32" s="19">
        <v>34.450000000000003</v>
      </c>
      <c r="BF32" s="19">
        <v>0</v>
      </c>
      <c r="BG32" s="19">
        <v>34.450000000000003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8">
        <v>34.450000000000003</v>
      </c>
      <c r="BR32" s="11">
        <v>0</v>
      </c>
      <c r="BS32" s="11">
        <v>34.450000000000003</v>
      </c>
      <c r="BT32" s="11">
        <v>0</v>
      </c>
      <c r="BU32" s="11">
        <v>0</v>
      </c>
      <c r="BV32" s="11">
        <v>0</v>
      </c>
      <c r="BW32" s="7"/>
    </row>
    <row r="33" spans="1:75" ht="94.5" x14ac:dyDescent="0.25">
      <c r="A33" s="7"/>
      <c r="B33" s="13" t="s">
        <v>35</v>
      </c>
      <c r="C33" s="13" t="s">
        <v>52</v>
      </c>
      <c r="D33" s="13" t="s">
        <v>62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3" t="s">
        <v>42</v>
      </c>
      <c r="T33" s="14" t="s">
        <v>43</v>
      </c>
      <c r="U33" s="11">
        <v>33.049999999999997</v>
      </c>
      <c r="V33" s="11">
        <v>0</v>
      </c>
      <c r="W33" s="11">
        <v>33.049999999999997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8">
        <v>33.049999999999997</v>
      </c>
      <c r="AH33" s="19">
        <v>0</v>
      </c>
      <c r="AI33" s="19">
        <v>33.049999999999997</v>
      </c>
      <c r="AJ33" s="19">
        <v>0</v>
      </c>
      <c r="AK33" s="19">
        <v>0</v>
      </c>
      <c r="AL33" s="19">
        <v>0</v>
      </c>
      <c r="AM33" s="19">
        <v>34.450000000000003</v>
      </c>
      <c r="AN33" s="19">
        <v>0</v>
      </c>
      <c r="AO33" s="19">
        <v>34.450000000000003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8">
        <v>34.450000000000003</v>
      </c>
      <c r="AZ33" s="19">
        <v>0</v>
      </c>
      <c r="BA33" s="19">
        <v>34.450000000000003</v>
      </c>
      <c r="BB33" s="19">
        <v>0</v>
      </c>
      <c r="BC33" s="19">
        <v>0</v>
      </c>
      <c r="BD33" s="19">
        <v>0</v>
      </c>
      <c r="BE33" s="19">
        <v>34.450000000000003</v>
      </c>
      <c r="BF33" s="19">
        <v>0</v>
      </c>
      <c r="BG33" s="19">
        <v>34.450000000000003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8">
        <v>34.450000000000003</v>
      </c>
      <c r="BR33" s="11">
        <v>0</v>
      </c>
      <c r="BS33" s="11">
        <v>34.450000000000003</v>
      </c>
      <c r="BT33" s="11">
        <v>0</v>
      </c>
      <c r="BU33" s="11">
        <v>0</v>
      </c>
      <c r="BV33" s="11">
        <v>0</v>
      </c>
      <c r="BW33" s="7"/>
    </row>
    <row r="34" spans="1:75" ht="31.5" x14ac:dyDescent="0.25">
      <c r="A34" s="7"/>
      <c r="B34" s="13" t="s">
        <v>35</v>
      </c>
      <c r="C34" s="13" t="s">
        <v>52</v>
      </c>
      <c r="D34" s="13" t="s">
        <v>48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3"/>
      <c r="T34" s="14" t="s">
        <v>49</v>
      </c>
      <c r="U34" s="11">
        <v>26753.932000000001</v>
      </c>
      <c r="V34" s="11">
        <v>0</v>
      </c>
      <c r="W34" s="11">
        <v>0</v>
      </c>
      <c r="X34" s="11">
        <v>26753.932000000001</v>
      </c>
      <c r="Y34" s="11">
        <v>0</v>
      </c>
      <c r="Z34" s="11">
        <v>0</v>
      </c>
      <c r="AA34" s="11">
        <v>-1563.5602200000001</v>
      </c>
      <c r="AB34" s="11">
        <v>0</v>
      </c>
      <c r="AC34" s="11">
        <v>0</v>
      </c>
      <c r="AD34" s="11">
        <v>-1563.5602200000001</v>
      </c>
      <c r="AE34" s="11">
        <v>0</v>
      </c>
      <c r="AF34" s="11">
        <v>0</v>
      </c>
      <c r="AG34" s="18">
        <v>25190.371780000001</v>
      </c>
      <c r="AH34" s="19">
        <v>0</v>
      </c>
      <c r="AI34" s="19">
        <v>0</v>
      </c>
      <c r="AJ34" s="19">
        <v>25190.371780000001</v>
      </c>
      <c r="AK34" s="19">
        <v>0</v>
      </c>
      <c r="AL34" s="19">
        <v>0</v>
      </c>
      <c r="AM34" s="19">
        <v>26759.777999999998</v>
      </c>
      <c r="AN34" s="19">
        <v>0</v>
      </c>
      <c r="AO34" s="19">
        <v>0</v>
      </c>
      <c r="AP34" s="19">
        <v>26759.777999999998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8">
        <v>26759.777999999998</v>
      </c>
      <c r="AZ34" s="19">
        <v>0</v>
      </c>
      <c r="BA34" s="19">
        <v>0</v>
      </c>
      <c r="BB34" s="19">
        <v>26759.777999999998</v>
      </c>
      <c r="BC34" s="19">
        <v>0</v>
      </c>
      <c r="BD34" s="19">
        <v>0</v>
      </c>
      <c r="BE34" s="19">
        <v>26759.777999999998</v>
      </c>
      <c r="BF34" s="19">
        <v>0</v>
      </c>
      <c r="BG34" s="19">
        <v>0</v>
      </c>
      <c r="BH34" s="19">
        <v>26759.777999999998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8">
        <v>26759.777999999998</v>
      </c>
      <c r="BR34" s="11">
        <v>0</v>
      </c>
      <c r="BS34" s="11">
        <v>0</v>
      </c>
      <c r="BT34" s="11">
        <v>26759.777999999998</v>
      </c>
      <c r="BU34" s="11">
        <v>0</v>
      </c>
      <c r="BV34" s="11">
        <v>0</v>
      </c>
      <c r="BW34" s="7"/>
    </row>
    <row r="35" spans="1:75" ht="94.5" x14ac:dyDescent="0.25">
      <c r="A35" s="7"/>
      <c r="B35" s="13" t="s">
        <v>35</v>
      </c>
      <c r="C35" s="13" t="s">
        <v>52</v>
      </c>
      <c r="D35" s="13" t="s">
        <v>48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3" t="s">
        <v>42</v>
      </c>
      <c r="T35" s="14" t="s">
        <v>43</v>
      </c>
      <c r="U35" s="11">
        <v>21836.002</v>
      </c>
      <c r="V35" s="11">
        <v>0</v>
      </c>
      <c r="W35" s="11">
        <v>0</v>
      </c>
      <c r="X35" s="11">
        <v>21836.002</v>
      </c>
      <c r="Y35" s="11">
        <v>0</v>
      </c>
      <c r="Z35" s="11">
        <v>0</v>
      </c>
      <c r="AA35" s="11">
        <v>-1240.75909</v>
      </c>
      <c r="AB35" s="11">
        <v>0</v>
      </c>
      <c r="AC35" s="11">
        <v>0</v>
      </c>
      <c r="AD35" s="11">
        <v>-1240.75909</v>
      </c>
      <c r="AE35" s="11">
        <v>0</v>
      </c>
      <c r="AF35" s="11">
        <v>0</v>
      </c>
      <c r="AG35" s="18">
        <v>20595.242910000001</v>
      </c>
      <c r="AH35" s="19">
        <v>0</v>
      </c>
      <c r="AI35" s="19">
        <v>0</v>
      </c>
      <c r="AJ35" s="19">
        <v>20595.242910000001</v>
      </c>
      <c r="AK35" s="19">
        <v>0</v>
      </c>
      <c r="AL35" s="19">
        <v>0</v>
      </c>
      <c r="AM35" s="19">
        <v>21841.848000000002</v>
      </c>
      <c r="AN35" s="19">
        <v>0</v>
      </c>
      <c r="AO35" s="19">
        <v>0</v>
      </c>
      <c r="AP35" s="19">
        <v>21841.848000000002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8">
        <v>21841.848000000002</v>
      </c>
      <c r="AZ35" s="19">
        <v>0</v>
      </c>
      <c r="BA35" s="19">
        <v>0</v>
      </c>
      <c r="BB35" s="19">
        <v>21841.848000000002</v>
      </c>
      <c r="BC35" s="19">
        <v>0</v>
      </c>
      <c r="BD35" s="19">
        <v>0</v>
      </c>
      <c r="BE35" s="19">
        <v>21841.848000000002</v>
      </c>
      <c r="BF35" s="19">
        <v>0</v>
      </c>
      <c r="BG35" s="19">
        <v>0</v>
      </c>
      <c r="BH35" s="19">
        <v>21841.848000000002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8">
        <v>21841.848000000002</v>
      </c>
      <c r="BR35" s="11">
        <v>0</v>
      </c>
      <c r="BS35" s="11">
        <v>0</v>
      </c>
      <c r="BT35" s="11">
        <v>21841.848000000002</v>
      </c>
      <c r="BU35" s="11">
        <v>0</v>
      </c>
      <c r="BV35" s="11">
        <v>0</v>
      </c>
      <c r="BW35" s="7"/>
    </row>
    <row r="36" spans="1:75" ht="47.25" x14ac:dyDescent="0.25">
      <c r="A36" s="7"/>
      <c r="B36" s="13" t="s">
        <v>35</v>
      </c>
      <c r="C36" s="13" t="s">
        <v>52</v>
      </c>
      <c r="D36" s="13" t="s">
        <v>48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3" t="s">
        <v>50</v>
      </c>
      <c r="T36" s="14" t="s">
        <v>51</v>
      </c>
      <c r="U36" s="11">
        <v>4709.9120000000003</v>
      </c>
      <c r="V36" s="11">
        <v>0</v>
      </c>
      <c r="W36" s="11">
        <v>0</v>
      </c>
      <c r="X36" s="11">
        <v>4709.9120000000003</v>
      </c>
      <c r="Y36" s="11">
        <v>0</v>
      </c>
      <c r="Z36" s="11">
        <v>0</v>
      </c>
      <c r="AA36" s="11">
        <v>-348.48435999999998</v>
      </c>
      <c r="AB36" s="11">
        <v>0</v>
      </c>
      <c r="AC36" s="11">
        <v>0</v>
      </c>
      <c r="AD36" s="11">
        <v>-348.48435999999998</v>
      </c>
      <c r="AE36" s="11">
        <v>0</v>
      </c>
      <c r="AF36" s="11">
        <v>0</v>
      </c>
      <c r="AG36" s="18">
        <v>4361.4276399999999</v>
      </c>
      <c r="AH36" s="19">
        <v>0</v>
      </c>
      <c r="AI36" s="19">
        <v>0</v>
      </c>
      <c r="AJ36" s="19">
        <v>4361.4276399999999</v>
      </c>
      <c r="AK36" s="19">
        <v>0</v>
      </c>
      <c r="AL36" s="19">
        <v>0</v>
      </c>
      <c r="AM36" s="19">
        <v>4709.9120000000003</v>
      </c>
      <c r="AN36" s="19">
        <v>0</v>
      </c>
      <c r="AO36" s="19">
        <v>0</v>
      </c>
      <c r="AP36" s="19">
        <v>4709.9120000000003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8">
        <v>4709.9120000000003</v>
      </c>
      <c r="AZ36" s="19">
        <v>0</v>
      </c>
      <c r="BA36" s="19">
        <v>0</v>
      </c>
      <c r="BB36" s="19">
        <v>4709.9120000000003</v>
      </c>
      <c r="BC36" s="19">
        <v>0</v>
      </c>
      <c r="BD36" s="19">
        <v>0</v>
      </c>
      <c r="BE36" s="19">
        <v>4709.9120000000003</v>
      </c>
      <c r="BF36" s="19">
        <v>0</v>
      </c>
      <c r="BG36" s="19">
        <v>0</v>
      </c>
      <c r="BH36" s="19">
        <v>4709.9120000000003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8">
        <v>4709.9120000000003</v>
      </c>
      <c r="BR36" s="11">
        <v>0</v>
      </c>
      <c r="BS36" s="11">
        <v>0</v>
      </c>
      <c r="BT36" s="11">
        <v>4709.9120000000003</v>
      </c>
      <c r="BU36" s="11">
        <v>0</v>
      </c>
      <c r="BV36" s="11">
        <v>0</v>
      </c>
      <c r="BW36" s="7"/>
    </row>
    <row r="37" spans="1:75" ht="15.75" x14ac:dyDescent="0.25">
      <c r="A37" s="7"/>
      <c r="B37" s="13" t="s">
        <v>35</v>
      </c>
      <c r="C37" s="13" t="s">
        <v>52</v>
      </c>
      <c r="D37" s="13" t="s">
        <v>48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3" t="s">
        <v>64</v>
      </c>
      <c r="T37" s="14" t="s">
        <v>65</v>
      </c>
      <c r="U37" s="11">
        <v>208.018</v>
      </c>
      <c r="V37" s="11">
        <v>0</v>
      </c>
      <c r="W37" s="11">
        <v>0</v>
      </c>
      <c r="X37" s="11">
        <v>208.018</v>
      </c>
      <c r="Y37" s="11">
        <v>0</v>
      </c>
      <c r="Z37" s="11">
        <v>0</v>
      </c>
      <c r="AA37" s="11">
        <v>25.683229999999998</v>
      </c>
      <c r="AB37" s="11">
        <v>0</v>
      </c>
      <c r="AC37" s="11">
        <v>0</v>
      </c>
      <c r="AD37" s="11">
        <v>25.683229999999998</v>
      </c>
      <c r="AE37" s="11">
        <v>0</v>
      </c>
      <c r="AF37" s="11">
        <v>0</v>
      </c>
      <c r="AG37" s="18">
        <v>233.70123000000001</v>
      </c>
      <c r="AH37" s="19">
        <v>0</v>
      </c>
      <c r="AI37" s="19">
        <v>0</v>
      </c>
      <c r="AJ37" s="19">
        <v>233.70123000000001</v>
      </c>
      <c r="AK37" s="19">
        <v>0</v>
      </c>
      <c r="AL37" s="19">
        <v>0</v>
      </c>
      <c r="AM37" s="19">
        <v>208.018</v>
      </c>
      <c r="AN37" s="19">
        <v>0</v>
      </c>
      <c r="AO37" s="19">
        <v>0</v>
      </c>
      <c r="AP37" s="19">
        <v>208.018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8">
        <v>208.018</v>
      </c>
      <c r="AZ37" s="19">
        <v>0</v>
      </c>
      <c r="BA37" s="19">
        <v>0</v>
      </c>
      <c r="BB37" s="19">
        <v>208.018</v>
      </c>
      <c r="BC37" s="19">
        <v>0</v>
      </c>
      <c r="BD37" s="19">
        <v>0</v>
      </c>
      <c r="BE37" s="19">
        <v>208.018</v>
      </c>
      <c r="BF37" s="19">
        <v>0</v>
      </c>
      <c r="BG37" s="19">
        <v>0</v>
      </c>
      <c r="BH37" s="19">
        <v>208.018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8">
        <v>208.018</v>
      </c>
      <c r="BR37" s="11">
        <v>0</v>
      </c>
      <c r="BS37" s="11">
        <v>0</v>
      </c>
      <c r="BT37" s="11">
        <v>208.018</v>
      </c>
      <c r="BU37" s="11">
        <v>0</v>
      </c>
      <c r="BV37" s="11">
        <v>0</v>
      </c>
      <c r="BW37" s="7"/>
    </row>
    <row r="38" spans="1:75" ht="15.75" x14ac:dyDescent="0.25">
      <c r="A38" s="7"/>
      <c r="B38" s="13" t="s">
        <v>35</v>
      </c>
      <c r="C38" s="13" t="s">
        <v>66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3"/>
      <c r="T38" s="14" t="s">
        <v>67</v>
      </c>
      <c r="U38" s="11">
        <v>0.8</v>
      </c>
      <c r="V38" s="11">
        <v>0.8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8">
        <v>0.8</v>
      </c>
      <c r="AH38" s="19">
        <v>0.8</v>
      </c>
      <c r="AI38" s="19">
        <v>0</v>
      </c>
      <c r="AJ38" s="19">
        <v>0</v>
      </c>
      <c r="AK38" s="19">
        <v>0</v>
      </c>
      <c r="AL38" s="19">
        <v>0</v>
      </c>
      <c r="AM38" s="19">
        <v>0.9</v>
      </c>
      <c r="AN38" s="19">
        <v>0.9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8">
        <v>0.9</v>
      </c>
      <c r="AZ38" s="19">
        <v>0.9</v>
      </c>
      <c r="BA38" s="19">
        <v>0</v>
      </c>
      <c r="BB38" s="19">
        <v>0</v>
      </c>
      <c r="BC38" s="19">
        <v>0</v>
      </c>
      <c r="BD38" s="19">
        <v>0</v>
      </c>
      <c r="BE38" s="19">
        <v>0.8</v>
      </c>
      <c r="BF38" s="19">
        <v>0.8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8">
        <v>0.8</v>
      </c>
      <c r="BR38" s="11">
        <v>0.8</v>
      </c>
      <c r="BS38" s="11">
        <v>0</v>
      </c>
      <c r="BT38" s="11">
        <v>0</v>
      </c>
      <c r="BU38" s="11">
        <v>0</v>
      </c>
      <c r="BV38" s="11">
        <v>0</v>
      </c>
      <c r="BW38" s="7"/>
    </row>
    <row r="39" spans="1:75" ht="78.75" x14ac:dyDescent="0.25">
      <c r="A39" s="7"/>
      <c r="B39" s="13" t="s">
        <v>35</v>
      </c>
      <c r="C39" s="13" t="s">
        <v>66</v>
      </c>
      <c r="D39" s="13" t="s">
        <v>68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3"/>
      <c r="T39" s="14" t="s">
        <v>69</v>
      </c>
      <c r="U39" s="11">
        <v>0.8</v>
      </c>
      <c r="V39" s="11">
        <v>0.8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8">
        <v>0.8</v>
      </c>
      <c r="AH39" s="19">
        <v>0.8</v>
      </c>
      <c r="AI39" s="19">
        <v>0</v>
      </c>
      <c r="AJ39" s="19">
        <v>0</v>
      </c>
      <c r="AK39" s="19">
        <v>0</v>
      </c>
      <c r="AL39" s="19">
        <v>0</v>
      </c>
      <c r="AM39" s="19">
        <v>0.9</v>
      </c>
      <c r="AN39" s="19">
        <v>0.9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8">
        <v>0.9</v>
      </c>
      <c r="AZ39" s="19">
        <v>0.9</v>
      </c>
      <c r="BA39" s="19">
        <v>0</v>
      </c>
      <c r="BB39" s="19">
        <v>0</v>
      </c>
      <c r="BC39" s="19">
        <v>0</v>
      </c>
      <c r="BD39" s="19">
        <v>0</v>
      </c>
      <c r="BE39" s="19">
        <v>0.8</v>
      </c>
      <c r="BF39" s="19">
        <v>0.8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8">
        <v>0.8</v>
      </c>
      <c r="BR39" s="11">
        <v>0.8</v>
      </c>
      <c r="BS39" s="11">
        <v>0</v>
      </c>
      <c r="BT39" s="11">
        <v>0</v>
      </c>
      <c r="BU39" s="11">
        <v>0</v>
      </c>
      <c r="BV39" s="11">
        <v>0</v>
      </c>
      <c r="BW39" s="7"/>
    </row>
    <row r="40" spans="1:75" ht="47.25" x14ac:dyDescent="0.25">
      <c r="A40" s="7"/>
      <c r="B40" s="13" t="s">
        <v>35</v>
      </c>
      <c r="C40" s="13" t="s">
        <v>66</v>
      </c>
      <c r="D40" s="13" t="s">
        <v>68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3" t="s">
        <v>50</v>
      </c>
      <c r="T40" s="14" t="s">
        <v>51</v>
      </c>
      <c r="U40" s="11">
        <v>0.8</v>
      </c>
      <c r="V40" s="11">
        <v>0.8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8">
        <v>0.8</v>
      </c>
      <c r="AH40" s="19">
        <v>0.8</v>
      </c>
      <c r="AI40" s="19">
        <v>0</v>
      </c>
      <c r="AJ40" s="19">
        <v>0</v>
      </c>
      <c r="AK40" s="19">
        <v>0</v>
      </c>
      <c r="AL40" s="19">
        <v>0</v>
      </c>
      <c r="AM40" s="19">
        <v>0.9</v>
      </c>
      <c r="AN40" s="19">
        <v>0.9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8">
        <v>0.9</v>
      </c>
      <c r="AZ40" s="19">
        <v>0.9</v>
      </c>
      <c r="BA40" s="19">
        <v>0</v>
      </c>
      <c r="BB40" s="19">
        <v>0</v>
      </c>
      <c r="BC40" s="19">
        <v>0</v>
      </c>
      <c r="BD40" s="19">
        <v>0</v>
      </c>
      <c r="BE40" s="19">
        <v>0.8</v>
      </c>
      <c r="BF40" s="19">
        <v>0.8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8">
        <v>0.8</v>
      </c>
      <c r="BR40" s="11">
        <v>0.8</v>
      </c>
      <c r="BS40" s="11">
        <v>0</v>
      </c>
      <c r="BT40" s="11">
        <v>0</v>
      </c>
      <c r="BU40" s="11">
        <v>0</v>
      </c>
      <c r="BV40" s="11">
        <v>0</v>
      </c>
      <c r="BW40" s="7"/>
    </row>
    <row r="41" spans="1:75" ht="63" x14ac:dyDescent="0.25">
      <c r="A41" s="7"/>
      <c r="B41" s="13" t="s">
        <v>35</v>
      </c>
      <c r="C41" s="13" t="s">
        <v>70</v>
      </c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3"/>
      <c r="T41" s="14" t="s">
        <v>71</v>
      </c>
      <c r="U41" s="11">
        <v>11122.117</v>
      </c>
      <c r="V41" s="11">
        <v>0</v>
      </c>
      <c r="W41" s="11">
        <v>0</v>
      </c>
      <c r="X41" s="11">
        <v>11122.117</v>
      </c>
      <c r="Y41" s="11">
        <v>0</v>
      </c>
      <c r="Z41" s="11">
        <v>0</v>
      </c>
      <c r="AA41" s="11">
        <v>-194.42291</v>
      </c>
      <c r="AB41" s="11">
        <v>0</v>
      </c>
      <c r="AC41" s="11">
        <v>0</v>
      </c>
      <c r="AD41" s="11">
        <v>-194.42291</v>
      </c>
      <c r="AE41" s="11">
        <v>0</v>
      </c>
      <c r="AF41" s="11">
        <v>0</v>
      </c>
      <c r="AG41" s="18">
        <v>10927.694090000001</v>
      </c>
      <c r="AH41" s="19">
        <v>0</v>
      </c>
      <c r="AI41" s="19">
        <v>0</v>
      </c>
      <c r="AJ41" s="19">
        <v>10927.694090000001</v>
      </c>
      <c r="AK41" s="19">
        <v>0</v>
      </c>
      <c r="AL41" s="19">
        <v>0</v>
      </c>
      <c r="AM41" s="19">
        <v>11191.397999999999</v>
      </c>
      <c r="AN41" s="19">
        <v>0</v>
      </c>
      <c r="AO41" s="19">
        <v>0</v>
      </c>
      <c r="AP41" s="19">
        <v>11191.397999999999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8">
        <v>11191.397999999999</v>
      </c>
      <c r="AZ41" s="19">
        <v>0</v>
      </c>
      <c r="BA41" s="19">
        <v>0</v>
      </c>
      <c r="BB41" s="19">
        <v>11191.397999999999</v>
      </c>
      <c r="BC41" s="19">
        <v>0</v>
      </c>
      <c r="BD41" s="19">
        <v>0</v>
      </c>
      <c r="BE41" s="19">
        <v>11191.397999999999</v>
      </c>
      <c r="BF41" s="19">
        <v>0</v>
      </c>
      <c r="BG41" s="19">
        <v>0</v>
      </c>
      <c r="BH41" s="19">
        <v>11191.397999999999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8">
        <v>11191.397999999999</v>
      </c>
      <c r="BR41" s="11">
        <v>0</v>
      </c>
      <c r="BS41" s="11">
        <v>0</v>
      </c>
      <c r="BT41" s="11">
        <v>11191.397999999999</v>
      </c>
      <c r="BU41" s="11">
        <v>0</v>
      </c>
      <c r="BV41" s="11">
        <v>0</v>
      </c>
      <c r="BW41" s="7"/>
    </row>
    <row r="42" spans="1:75" ht="31.5" x14ac:dyDescent="0.25">
      <c r="A42" s="7"/>
      <c r="B42" s="13" t="s">
        <v>35</v>
      </c>
      <c r="C42" s="13" t="s">
        <v>70</v>
      </c>
      <c r="D42" s="13" t="s">
        <v>48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3"/>
      <c r="T42" s="14" t="s">
        <v>49</v>
      </c>
      <c r="U42" s="11">
        <v>10076.915999999999</v>
      </c>
      <c r="V42" s="11">
        <v>0</v>
      </c>
      <c r="W42" s="11">
        <v>0</v>
      </c>
      <c r="X42" s="11">
        <v>10076.915999999999</v>
      </c>
      <c r="Y42" s="11">
        <v>0</v>
      </c>
      <c r="Z42" s="11">
        <v>0</v>
      </c>
      <c r="AA42" s="11">
        <v>-194.42291</v>
      </c>
      <c r="AB42" s="11">
        <v>0</v>
      </c>
      <c r="AC42" s="11">
        <v>0</v>
      </c>
      <c r="AD42" s="11">
        <v>-194.42291</v>
      </c>
      <c r="AE42" s="11">
        <v>0</v>
      </c>
      <c r="AF42" s="11">
        <v>0</v>
      </c>
      <c r="AG42" s="18">
        <v>9882.4930899999999</v>
      </c>
      <c r="AH42" s="19">
        <v>0</v>
      </c>
      <c r="AI42" s="19">
        <v>0</v>
      </c>
      <c r="AJ42" s="19">
        <v>9882.4930899999999</v>
      </c>
      <c r="AK42" s="19">
        <v>0</v>
      </c>
      <c r="AL42" s="19">
        <v>0</v>
      </c>
      <c r="AM42" s="19">
        <v>10145.969999999999</v>
      </c>
      <c r="AN42" s="19">
        <v>0</v>
      </c>
      <c r="AO42" s="19">
        <v>0</v>
      </c>
      <c r="AP42" s="19">
        <v>10145.969999999999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8">
        <v>10145.969999999999</v>
      </c>
      <c r="AZ42" s="19">
        <v>0</v>
      </c>
      <c r="BA42" s="19">
        <v>0</v>
      </c>
      <c r="BB42" s="19">
        <v>10145.969999999999</v>
      </c>
      <c r="BC42" s="19">
        <v>0</v>
      </c>
      <c r="BD42" s="19">
        <v>0</v>
      </c>
      <c r="BE42" s="19">
        <v>10145.969999999999</v>
      </c>
      <c r="BF42" s="19">
        <v>0</v>
      </c>
      <c r="BG42" s="19">
        <v>0</v>
      </c>
      <c r="BH42" s="19">
        <v>10145.969999999999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8">
        <v>10145.969999999999</v>
      </c>
      <c r="BR42" s="11">
        <v>0</v>
      </c>
      <c r="BS42" s="11">
        <v>0</v>
      </c>
      <c r="BT42" s="11">
        <v>10145.969999999999</v>
      </c>
      <c r="BU42" s="11">
        <v>0</v>
      </c>
      <c r="BV42" s="11">
        <v>0</v>
      </c>
      <c r="BW42" s="7"/>
    </row>
    <row r="43" spans="1:75" ht="94.5" x14ac:dyDescent="0.25">
      <c r="A43" s="7"/>
      <c r="B43" s="13" t="s">
        <v>35</v>
      </c>
      <c r="C43" s="13" t="s">
        <v>70</v>
      </c>
      <c r="D43" s="13" t="s">
        <v>48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3" t="s">
        <v>42</v>
      </c>
      <c r="T43" s="14" t="s">
        <v>43</v>
      </c>
      <c r="U43" s="11">
        <v>9550.6730000000007</v>
      </c>
      <c r="V43" s="11">
        <v>0</v>
      </c>
      <c r="W43" s="11">
        <v>0</v>
      </c>
      <c r="X43" s="11">
        <v>9550.6730000000007</v>
      </c>
      <c r="Y43" s="11">
        <v>0</v>
      </c>
      <c r="Z43" s="11">
        <v>0</v>
      </c>
      <c r="AA43" s="11">
        <v>-242.54478</v>
      </c>
      <c r="AB43" s="11">
        <v>0</v>
      </c>
      <c r="AC43" s="11">
        <v>0</v>
      </c>
      <c r="AD43" s="11">
        <v>-242.54478</v>
      </c>
      <c r="AE43" s="11">
        <v>0</v>
      </c>
      <c r="AF43" s="11">
        <v>0</v>
      </c>
      <c r="AG43" s="18">
        <v>9308.1282200000005</v>
      </c>
      <c r="AH43" s="19">
        <v>0</v>
      </c>
      <c r="AI43" s="19">
        <v>0</v>
      </c>
      <c r="AJ43" s="19">
        <v>9308.1282200000005</v>
      </c>
      <c r="AK43" s="19">
        <v>0</v>
      </c>
      <c r="AL43" s="19">
        <v>0</v>
      </c>
      <c r="AM43" s="19">
        <v>9561.7270000000008</v>
      </c>
      <c r="AN43" s="19">
        <v>0</v>
      </c>
      <c r="AO43" s="19">
        <v>0</v>
      </c>
      <c r="AP43" s="19">
        <v>9561.7270000000008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8">
        <v>9561.7270000000008</v>
      </c>
      <c r="AZ43" s="19">
        <v>0</v>
      </c>
      <c r="BA43" s="19">
        <v>0</v>
      </c>
      <c r="BB43" s="19">
        <v>9561.7270000000008</v>
      </c>
      <c r="BC43" s="19">
        <v>0</v>
      </c>
      <c r="BD43" s="19">
        <v>0</v>
      </c>
      <c r="BE43" s="19">
        <v>9561.7270000000008</v>
      </c>
      <c r="BF43" s="19">
        <v>0</v>
      </c>
      <c r="BG43" s="19">
        <v>0</v>
      </c>
      <c r="BH43" s="19">
        <v>9561.7270000000008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8">
        <v>9561.7270000000008</v>
      </c>
      <c r="BR43" s="11">
        <v>0</v>
      </c>
      <c r="BS43" s="11">
        <v>0</v>
      </c>
      <c r="BT43" s="11">
        <v>9561.7270000000008</v>
      </c>
      <c r="BU43" s="11">
        <v>0</v>
      </c>
      <c r="BV43" s="11">
        <v>0</v>
      </c>
      <c r="BW43" s="7"/>
    </row>
    <row r="44" spans="1:75" ht="47.25" x14ac:dyDescent="0.25">
      <c r="A44" s="7"/>
      <c r="B44" s="13" t="s">
        <v>35</v>
      </c>
      <c r="C44" s="13" t="s">
        <v>70</v>
      </c>
      <c r="D44" s="13" t="s">
        <v>48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3" t="s">
        <v>50</v>
      </c>
      <c r="T44" s="14" t="s">
        <v>51</v>
      </c>
      <c r="U44" s="11">
        <v>526.24300000000005</v>
      </c>
      <c r="V44" s="11">
        <v>0</v>
      </c>
      <c r="W44" s="11">
        <v>0</v>
      </c>
      <c r="X44" s="11">
        <v>526.24300000000005</v>
      </c>
      <c r="Y44" s="11">
        <v>0</v>
      </c>
      <c r="Z44" s="11">
        <v>0</v>
      </c>
      <c r="AA44" s="11">
        <v>48.121870000000001</v>
      </c>
      <c r="AB44" s="11">
        <v>0</v>
      </c>
      <c r="AC44" s="11">
        <v>0</v>
      </c>
      <c r="AD44" s="11">
        <v>48.121870000000001</v>
      </c>
      <c r="AE44" s="11">
        <v>0</v>
      </c>
      <c r="AF44" s="11">
        <v>0</v>
      </c>
      <c r="AG44" s="18">
        <v>574.36487</v>
      </c>
      <c r="AH44" s="19">
        <v>0</v>
      </c>
      <c r="AI44" s="19">
        <v>0</v>
      </c>
      <c r="AJ44" s="19">
        <v>574.36487</v>
      </c>
      <c r="AK44" s="19">
        <v>0</v>
      </c>
      <c r="AL44" s="19">
        <v>0</v>
      </c>
      <c r="AM44" s="19">
        <v>584.24300000000005</v>
      </c>
      <c r="AN44" s="19">
        <v>0</v>
      </c>
      <c r="AO44" s="19">
        <v>0</v>
      </c>
      <c r="AP44" s="19">
        <v>584.24300000000005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8">
        <v>584.24300000000005</v>
      </c>
      <c r="AZ44" s="19">
        <v>0</v>
      </c>
      <c r="BA44" s="19">
        <v>0</v>
      </c>
      <c r="BB44" s="19">
        <v>584.24300000000005</v>
      </c>
      <c r="BC44" s="19">
        <v>0</v>
      </c>
      <c r="BD44" s="19">
        <v>0</v>
      </c>
      <c r="BE44" s="19">
        <v>584.24300000000005</v>
      </c>
      <c r="BF44" s="19">
        <v>0</v>
      </c>
      <c r="BG44" s="19">
        <v>0</v>
      </c>
      <c r="BH44" s="19">
        <v>584.24300000000005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8">
        <v>584.24300000000005</v>
      </c>
      <c r="BR44" s="11">
        <v>0</v>
      </c>
      <c r="BS44" s="11">
        <v>0</v>
      </c>
      <c r="BT44" s="11">
        <v>584.24300000000005</v>
      </c>
      <c r="BU44" s="11">
        <v>0</v>
      </c>
      <c r="BV44" s="11">
        <v>0</v>
      </c>
      <c r="BW44" s="7"/>
    </row>
    <row r="45" spans="1:75" ht="31.5" x14ac:dyDescent="0.25">
      <c r="A45" s="7"/>
      <c r="B45" s="13" t="s">
        <v>35</v>
      </c>
      <c r="C45" s="13" t="s">
        <v>70</v>
      </c>
      <c r="D45" s="13" t="s">
        <v>72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3"/>
      <c r="T45" s="14" t="s">
        <v>73</v>
      </c>
      <c r="U45" s="11">
        <v>1045.201</v>
      </c>
      <c r="V45" s="11">
        <v>0</v>
      </c>
      <c r="W45" s="11">
        <v>0</v>
      </c>
      <c r="X45" s="11">
        <v>1045.201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8">
        <v>1045.201</v>
      </c>
      <c r="AH45" s="19">
        <v>0</v>
      </c>
      <c r="AI45" s="19">
        <v>0</v>
      </c>
      <c r="AJ45" s="19">
        <v>1045.201</v>
      </c>
      <c r="AK45" s="19">
        <v>0</v>
      </c>
      <c r="AL45" s="19">
        <v>0</v>
      </c>
      <c r="AM45" s="19">
        <v>1045.4280000000001</v>
      </c>
      <c r="AN45" s="19">
        <v>0</v>
      </c>
      <c r="AO45" s="19">
        <v>0</v>
      </c>
      <c r="AP45" s="19">
        <v>1045.4280000000001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8">
        <v>1045.4280000000001</v>
      </c>
      <c r="AZ45" s="19">
        <v>0</v>
      </c>
      <c r="BA45" s="19">
        <v>0</v>
      </c>
      <c r="BB45" s="19">
        <v>1045.4280000000001</v>
      </c>
      <c r="BC45" s="19">
        <v>0</v>
      </c>
      <c r="BD45" s="19">
        <v>0</v>
      </c>
      <c r="BE45" s="19">
        <v>1045.4280000000001</v>
      </c>
      <c r="BF45" s="19">
        <v>0</v>
      </c>
      <c r="BG45" s="19">
        <v>0</v>
      </c>
      <c r="BH45" s="19">
        <v>1045.4280000000001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8">
        <v>1045.4280000000001</v>
      </c>
      <c r="BR45" s="11">
        <v>0</v>
      </c>
      <c r="BS45" s="11">
        <v>0</v>
      </c>
      <c r="BT45" s="11">
        <v>1045.4280000000001</v>
      </c>
      <c r="BU45" s="11">
        <v>0</v>
      </c>
      <c r="BV45" s="11">
        <v>0</v>
      </c>
      <c r="BW45" s="7"/>
    </row>
    <row r="46" spans="1:75" ht="94.5" x14ac:dyDescent="0.25">
      <c r="A46" s="7"/>
      <c r="B46" s="13" t="s">
        <v>35</v>
      </c>
      <c r="C46" s="13" t="s">
        <v>70</v>
      </c>
      <c r="D46" s="13" t="s">
        <v>72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3" t="s">
        <v>42</v>
      </c>
      <c r="T46" s="14" t="s">
        <v>43</v>
      </c>
      <c r="U46" s="11">
        <v>1045.201</v>
      </c>
      <c r="V46" s="11">
        <v>0</v>
      </c>
      <c r="W46" s="11">
        <v>0</v>
      </c>
      <c r="X46" s="11">
        <v>1045.201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8">
        <v>1045.201</v>
      </c>
      <c r="AH46" s="19">
        <v>0</v>
      </c>
      <c r="AI46" s="19">
        <v>0</v>
      </c>
      <c r="AJ46" s="19">
        <v>1045.201</v>
      </c>
      <c r="AK46" s="19">
        <v>0</v>
      </c>
      <c r="AL46" s="19">
        <v>0</v>
      </c>
      <c r="AM46" s="19">
        <v>1045.4280000000001</v>
      </c>
      <c r="AN46" s="19">
        <v>0</v>
      </c>
      <c r="AO46" s="19">
        <v>0</v>
      </c>
      <c r="AP46" s="19">
        <v>1045.4280000000001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8">
        <v>1045.4280000000001</v>
      </c>
      <c r="AZ46" s="19">
        <v>0</v>
      </c>
      <c r="BA46" s="19">
        <v>0</v>
      </c>
      <c r="BB46" s="19">
        <v>1045.4280000000001</v>
      </c>
      <c r="BC46" s="19">
        <v>0</v>
      </c>
      <c r="BD46" s="19">
        <v>0</v>
      </c>
      <c r="BE46" s="19">
        <v>1045.4280000000001</v>
      </c>
      <c r="BF46" s="19">
        <v>0</v>
      </c>
      <c r="BG46" s="19">
        <v>0</v>
      </c>
      <c r="BH46" s="19">
        <v>1045.4280000000001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8">
        <v>1045.4280000000001</v>
      </c>
      <c r="BR46" s="11">
        <v>0</v>
      </c>
      <c r="BS46" s="11">
        <v>0</v>
      </c>
      <c r="BT46" s="11">
        <v>1045.4280000000001</v>
      </c>
      <c r="BU46" s="11">
        <v>0</v>
      </c>
      <c r="BV46" s="11">
        <v>0</v>
      </c>
      <c r="BW46" s="7"/>
    </row>
    <row r="47" spans="1:75" ht="15.75" x14ac:dyDescent="0.25">
      <c r="A47" s="7"/>
      <c r="B47" s="13" t="s">
        <v>35</v>
      </c>
      <c r="C47" s="13" t="s">
        <v>74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3"/>
      <c r="T47" s="14" t="s">
        <v>75</v>
      </c>
      <c r="U47" s="11">
        <v>500</v>
      </c>
      <c r="V47" s="11">
        <v>0</v>
      </c>
      <c r="W47" s="11">
        <v>0</v>
      </c>
      <c r="X47" s="11">
        <v>500</v>
      </c>
      <c r="Y47" s="11">
        <v>0</v>
      </c>
      <c r="Z47" s="11">
        <v>0</v>
      </c>
      <c r="AA47" s="11">
        <v>-500</v>
      </c>
      <c r="AB47" s="11">
        <v>0</v>
      </c>
      <c r="AC47" s="11">
        <v>0</v>
      </c>
      <c r="AD47" s="11">
        <v>-500</v>
      </c>
      <c r="AE47" s="11">
        <v>0</v>
      </c>
      <c r="AF47" s="11">
        <v>0</v>
      </c>
      <c r="AG47" s="18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500</v>
      </c>
      <c r="AN47" s="19">
        <v>0</v>
      </c>
      <c r="AO47" s="19">
        <v>0</v>
      </c>
      <c r="AP47" s="19">
        <v>500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8">
        <v>500</v>
      </c>
      <c r="AZ47" s="19">
        <v>0</v>
      </c>
      <c r="BA47" s="19">
        <v>0</v>
      </c>
      <c r="BB47" s="19">
        <v>500</v>
      </c>
      <c r="BC47" s="19">
        <v>0</v>
      </c>
      <c r="BD47" s="19">
        <v>0</v>
      </c>
      <c r="BE47" s="19">
        <v>500</v>
      </c>
      <c r="BF47" s="19">
        <v>0</v>
      </c>
      <c r="BG47" s="19">
        <v>0</v>
      </c>
      <c r="BH47" s="19">
        <v>500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8">
        <v>500</v>
      </c>
      <c r="BR47" s="11">
        <v>0</v>
      </c>
      <c r="BS47" s="11">
        <v>0</v>
      </c>
      <c r="BT47" s="11">
        <v>500</v>
      </c>
      <c r="BU47" s="11">
        <v>0</v>
      </c>
      <c r="BV47" s="11">
        <v>0</v>
      </c>
      <c r="BW47" s="7"/>
    </row>
    <row r="48" spans="1:75" ht="15.75" x14ac:dyDescent="0.25">
      <c r="A48" s="7"/>
      <c r="B48" s="13" t="s">
        <v>35</v>
      </c>
      <c r="C48" s="13" t="s">
        <v>74</v>
      </c>
      <c r="D48" s="13" t="s">
        <v>76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3"/>
      <c r="T48" s="14" t="s">
        <v>77</v>
      </c>
      <c r="U48" s="11">
        <v>500</v>
      </c>
      <c r="V48" s="11">
        <v>0</v>
      </c>
      <c r="W48" s="11">
        <v>0</v>
      </c>
      <c r="X48" s="11">
        <v>500</v>
      </c>
      <c r="Y48" s="11">
        <v>0</v>
      </c>
      <c r="Z48" s="11">
        <v>0</v>
      </c>
      <c r="AA48" s="11">
        <v>-500</v>
      </c>
      <c r="AB48" s="11">
        <v>0</v>
      </c>
      <c r="AC48" s="11">
        <v>0</v>
      </c>
      <c r="AD48" s="11">
        <v>-500</v>
      </c>
      <c r="AE48" s="11">
        <v>0</v>
      </c>
      <c r="AF48" s="11">
        <v>0</v>
      </c>
      <c r="AG48" s="18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500</v>
      </c>
      <c r="AN48" s="19">
        <v>0</v>
      </c>
      <c r="AO48" s="19">
        <v>0</v>
      </c>
      <c r="AP48" s="19">
        <v>500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8">
        <v>500</v>
      </c>
      <c r="AZ48" s="19">
        <v>0</v>
      </c>
      <c r="BA48" s="19">
        <v>0</v>
      </c>
      <c r="BB48" s="19">
        <v>500</v>
      </c>
      <c r="BC48" s="19">
        <v>0</v>
      </c>
      <c r="BD48" s="19">
        <v>0</v>
      </c>
      <c r="BE48" s="19">
        <v>500</v>
      </c>
      <c r="BF48" s="19">
        <v>0</v>
      </c>
      <c r="BG48" s="19">
        <v>0</v>
      </c>
      <c r="BH48" s="19">
        <v>500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8">
        <v>500</v>
      </c>
      <c r="BR48" s="11">
        <v>0</v>
      </c>
      <c r="BS48" s="11">
        <v>0</v>
      </c>
      <c r="BT48" s="11">
        <v>500</v>
      </c>
      <c r="BU48" s="11">
        <v>0</v>
      </c>
      <c r="BV48" s="11">
        <v>0</v>
      </c>
      <c r="BW48" s="7"/>
    </row>
    <row r="49" spans="1:75" ht="15.75" x14ac:dyDescent="0.25">
      <c r="A49" s="7"/>
      <c r="B49" s="13" t="s">
        <v>35</v>
      </c>
      <c r="C49" s="13" t="s">
        <v>74</v>
      </c>
      <c r="D49" s="13" t="s">
        <v>76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3" t="s">
        <v>64</v>
      </c>
      <c r="T49" s="14" t="s">
        <v>65</v>
      </c>
      <c r="U49" s="11">
        <v>500</v>
      </c>
      <c r="V49" s="11">
        <v>0</v>
      </c>
      <c r="W49" s="11">
        <v>0</v>
      </c>
      <c r="X49" s="11">
        <v>500</v>
      </c>
      <c r="Y49" s="11">
        <v>0</v>
      </c>
      <c r="Z49" s="11">
        <v>0</v>
      </c>
      <c r="AA49" s="11">
        <v>-500</v>
      </c>
      <c r="AB49" s="11">
        <v>0</v>
      </c>
      <c r="AC49" s="11">
        <v>0</v>
      </c>
      <c r="AD49" s="11">
        <v>-500</v>
      </c>
      <c r="AE49" s="11">
        <v>0</v>
      </c>
      <c r="AF49" s="11">
        <v>0</v>
      </c>
      <c r="AG49" s="18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500</v>
      </c>
      <c r="AN49" s="19">
        <v>0</v>
      </c>
      <c r="AO49" s="19">
        <v>0</v>
      </c>
      <c r="AP49" s="19">
        <v>500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8">
        <v>500</v>
      </c>
      <c r="AZ49" s="19">
        <v>0</v>
      </c>
      <c r="BA49" s="19">
        <v>0</v>
      </c>
      <c r="BB49" s="19">
        <v>500</v>
      </c>
      <c r="BC49" s="19">
        <v>0</v>
      </c>
      <c r="BD49" s="19">
        <v>0</v>
      </c>
      <c r="BE49" s="19">
        <v>500</v>
      </c>
      <c r="BF49" s="19">
        <v>0</v>
      </c>
      <c r="BG49" s="19">
        <v>0</v>
      </c>
      <c r="BH49" s="19">
        <v>500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8">
        <v>500</v>
      </c>
      <c r="BR49" s="11">
        <v>0</v>
      </c>
      <c r="BS49" s="11">
        <v>0</v>
      </c>
      <c r="BT49" s="11">
        <v>500</v>
      </c>
      <c r="BU49" s="11">
        <v>0</v>
      </c>
      <c r="BV49" s="11">
        <v>0</v>
      </c>
      <c r="BW49" s="7"/>
    </row>
    <row r="50" spans="1:75" ht="15.75" x14ac:dyDescent="0.25">
      <c r="A50" s="7"/>
      <c r="B50" s="13" t="s">
        <v>35</v>
      </c>
      <c r="C50" s="13" t="s">
        <v>78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3"/>
      <c r="T50" s="14" t="s">
        <v>79</v>
      </c>
      <c r="U50" s="11">
        <v>44518.781000000003</v>
      </c>
      <c r="V50" s="11">
        <v>653.9</v>
      </c>
      <c r="W50" s="11">
        <v>4836.634</v>
      </c>
      <c r="X50" s="11">
        <v>39028.247000000003</v>
      </c>
      <c r="Y50" s="11">
        <v>0</v>
      </c>
      <c r="Z50" s="11">
        <v>0</v>
      </c>
      <c r="AA50" s="11">
        <v>523.31627000000003</v>
      </c>
      <c r="AB50" s="11">
        <v>0</v>
      </c>
      <c r="AC50" s="11">
        <v>0</v>
      </c>
      <c r="AD50" s="11">
        <v>523.31627000000003</v>
      </c>
      <c r="AE50" s="11">
        <v>0</v>
      </c>
      <c r="AF50" s="11">
        <v>0</v>
      </c>
      <c r="AG50" s="18">
        <f>45042.09727</f>
        <v>45042.097269999998</v>
      </c>
      <c r="AH50" s="19">
        <v>653.9</v>
      </c>
      <c r="AI50" s="19">
        <v>4836.634</v>
      </c>
      <c r="AJ50" s="19">
        <v>39551.563269999999</v>
      </c>
      <c r="AK50" s="19">
        <v>0</v>
      </c>
      <c r="AL50" s="19">
        <v>0</v>
      </c>
      <c r="AM50" s="19">
        <v>45569.622620000002</v>
      </c>
      <c r="AN50" s="19">
        <v>683.4</v>
      </c>
      <c r="AO50" s="19">
        <v>4912.8440000000001</v>
      </c>
      <c r="AP50" s="19">
        <v>39973.378620000003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8">
        <v>45569.622620000002</v>
      </c>
      <c r="AZ50" s="19">
        <v>683.4</v>
      </c>
      <c r="BA50" s="19">
        <v>4912.8440000000001</v>
      </c>
      <c r="BB50" s="19">
        <v>39973.378620000003</v>
      </c>
      <c r="BC50" s="19">
        <v>0</v>
      </c>
      <c r="BD50" s="19">
        <v>0</v>
      </c>
      <c r="BE50" s="19">
        <v>44076.416599999997</v>
      </c>
      <c r="BF50" s="19">
        <v>683.4</v>
      </c>
      <c r="BG50" s="19">
        <v>4918.2169999999996</v>
      </c>
      <c r="BH50" s="19">
        <v>38474.799599999998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8">
        <v>44076.416599999997</v>
      </c>
      <c r="BR50" s="11">
        <v>683.4</v>
      </c>
      <c r="BS50" s="11">
        <v>4918.2169999999996</v>
      </c>
      <c r="BT50" s="11">
        <v>38474.799599999998</v>
      </c>
      <c r="BU50" s="11">
        <v>0</v>
      </c>
      <c r="BV50" s="11">
        <v>0</v>
      </c>
      <c r="BW50" s="7"/>
    </row>
    <row r="51" spans="1:75" ht="31.5" x14ac:dyDescent="0.25">
      <c r="A51" s="7"/>
      <c r="B51" s="13" t="s">
        <v>35</v>
      </c>
      <c r="C51" s="13" t="s">
        <v>78</v>
      </c>
      <c r="D51" s="13" t="s">
        <v>80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3"/>
      <c r="T51" s="14" t="s">
        <v>81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-859.70415000000003</v>
      </c>
      <c r="AB51" s="11">
        <v>0</v>
      </c>
      <c r="AC51" s="11">
        <v>0</v>
      </c>
      <c r="AD51" s="11">
        <v>-859.70415000000003</v>
      </c>
      <c r="AE51" s="11">
        <v>0</v>
      </c>
      <c r="AF51" s="11">
        <v>0</v>
      </c>
      <c r="AG51" s="20">
        <v>0</v>
      </c>
      <c r="AH51" s="11">
        <v>0</v>
      </c>
      <c r="AI51" s="11">
        <v>0</v>
      </c>
      <c r="AJ51" s="11">
        <v>-859.70415000000003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20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20">
        <v>0</v>
      </c>
      <c r="BR51" s="11"/>
      <c r="BS51" s="11"/>
      <c r="BT51" s="11"/>
      <c r="BU51" s="11"/>
      <c r="BV51" s="11"/>
      <c r="BW51" s="7"/>
    </row>
    <row r="52" spans="1:75" ht="47.25" x14ac:dyDescent="0.25">
      <c r="A52" s="7"/>
      <c r="B52" s="13" t="s">
        <v>35</v>
      </c>
      <c r="C52" s="13" t="s">
        <v>78</v>
      </c>
      <c r="D52" s="13" t="s">
        <v>80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3" t="s">
        <v>50</v>
      </c>
      <c r="T52" s="14" t="s">
        <v>51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-859.70415000000003</v>
      </c>
      <c r="AB52" s="11">
        <v>0</v>
      </c>
      <c r="AC52" s="11">
        <v>0</v>
      </c>
      <c r="AD52" s="11">
        <v>-859.70415000000003</v>
      </c>
      <c r="AE52" s="11">
        <v>0</v>
      </c>
      <c r="AF52" s="11">
        <v>0</v>
      </c>
      <c r="AG52" s="20">
        <v>0</v>
      </c>
      <c r="AH52" s="11">
        <v>0</v>
      </c>
      <c r="AI52" s="11">
        <v>0</v>
      </c>
      <c r="AJ52" s="11">
        <v>-859.70415000000003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20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20">
        <v>0</v>
      </c>
      <c r="BR52" s="11"/>
      <c r="BS52" s="11"/>
      <c r="BT52" s="11"/>
      <c r="BU52" s="11"/>
      <c r="BV52" s="11"/>
      <c r="BW52" s="7"/>
    </row>
    <row r="53" spans="1:75" ht="15.75" x14ac:dyDescent="0.25">
      <c r="A53" s="7"/>
      <c r="B53" s="13" t="s">
        <v>35</v>
      </c>
      <c r="C53" s="13" t="s">
        <v>78</v>
      </c>
      <c r="D53" s="13" t="s">
        <v>82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3"/>
      <c r="T53" s="14" t="s">
        <v>83</v>
      </c>
      <c r="U53" s="11">
        <v>45</v>
      </c>
      <c r="V53" s="11">
        <v>0</v>
      </c>
      <c r="W53" s="11">
        <v>0</v>
      </c>
      <c r="X53" s="11">
        <v>45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8">
        <v>45</v>
      </c>
      <c r="AH53" s="19">
        <v>0</v>
      </c>
      <c r="AI53" s="19">
        <v>0</v>
      </c>
      <c r="AJ53" s="19">
        <v>45</v>
      </c>
      <c r="AK53" s="19">
        <v>0</v>
      </c>
      <c r="AL53" s="19">
        <v>0</v>
      </c>
      <c r="AM53" s="19">
        <v>45</v>
      </c>
      <c r="AN53" s="19">
        <v>0</v>
      </c>
      <c r="AO53" s="19">
        <v>0</v>
      </c>
      <c r="AP53" s="19">
        <v>45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8">
        <v>45</v>
      </c>
      <c r="AZ53" s="19">
        <v>0</v>
      </c>
      <c r="BA53" s="19">
        <v>0</v>
      </c>
      <c r="BB53" s="19">
        <v>45</v>
      </c>
      <c r="BC53" s="19">
        <v>0</v>
      </c>
      <c r="BD53" s="19">
        <v>0</v>
      </c>
      <c r="BE53" s="19">
        <v>45</v>
      </c>
      <c r="BF53" s="19">
        <v>0</v>
      </c>
      <c r="BG53" s="19">
        <v>0</v>
      </c>
      <c r="BH53" s="19">
        <v>45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8">
        <v>45</v>
      </c>
      <c r="BR53" s="11">
        <v>0</v>
      </c>
      <c r="BS53" s="11">
        <v>0</v>
      </c>
      <c r="BT53" s="11">
        <v>45</v>
      </c>
      <c r="BU53" s="11">
        <v>0</v>
      </c>
      <c r="BV53" s="11">
        <v>0</v>
      </c>
      <c r="BW53" s="7"/>
    </row>
    <row r="54" spans="1:75" ht="47.25" x14ac:dyDescent="0.25">
      <c r="A54" s="7"/>
      <c r="B54" s="13" t="s">
        <v>35</v>
      </c>
      <c r="C54" s="13" t="s">
        <v>78</v>
      </c>
      <c r="D54" s="13" t="s">
        <v>82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3" t="s">
        <v>50</v>
      </c>
      <c r="T54" s="14" t="s">
        <v>51</v>
      </c>
      <c r="U54" s="11">
        <v>45</v>
      </c>
      <c r="V54" s="11">
        <v>0</v>
      </c>
      <c r="W54" s="11">
        <v>0</v>
      </c>
      <c r="X54" s="11">
        <v>45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8">
        <v>45</v>
      </c>
      <c r="AH54" s="19">
        <v>0</v>
      </c>
      <c r="AI54" s="19">
        <v>0</v>
      </c>
      <c r="AJ54" s="19">
        <v>45</v>
      </c>
      <c r="AK54" s="19">
        <v>0</v>
      </c>
      <c r="AL54" s="19">
        <v>0</v>
      </c>
      <c r="AM54" s="19">
        <v>45</v>
      </c>
      <c r="AN54" s="19">
        <v>0</v>
      </c>
      <c r="AO54" s="19">
        <v>0</v>
      </c>
      <c r="AP54" s="19">
        <v>45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8">
        <v>45</v>
      </c>
      <c r="AZ54" s="19">
        <v>0</v>
      </c>
      <c r="BA54" s="19">
        <v>0</v>
      </c>
      <c r="BB54" s="19">
        <v>45</v>
      </c>
      <c r="BC54" s="19">
        <v>0</v>
      </c>
      <c r="BD54" s="19">
        <v>0</v>
      </c>
      <c r="BE54" s="19">
        <v>45</v>
      </c>
      <c r="BF54" s="19">
        <v>0</v>
      </c>
      <c r="BG54" s="19">
        <v>0</v>
      </c>
      <c r="BH54" s="19">
        <v>45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8">
        <v>45</v>
      </c>
      <c r="BR54" s="11">
        <v>0</v>
      </c>
      <c r="BS54" s="11">
        <v>0</v>
      </c>
      <c r="BT54" s="11">
        <v>45</v>
      </c>
      <c r="BU54" s="11">
        <v>0</v>
      </c>
      <c r="BV54" s="11">
        <v>0</v>
      </c>
      <c r="BW54" s="7"/>
    </row>
    <row r="55" spans="1:75" ht="15.75" x14ac:dyDescent="0.25">
      <c r="A55" s="7"/>
      <c r="B55" s="13" t="s">
        <v>35</v>
      </c>
      <c r="C55" s="13" t="s">
        <v>78</v>
      </c>
      <c r="D55" s="13" t="s">
        <v>84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3"/>
      <c r="T55" s="14" t="s">
        <v>85</v>
      </c>
      <c r="U55" s="11">
        <v>1008.76</v>
      </c>
      <c r="V55" s="11">
        <v>0</v>
      </c>
      <c r="W55" s="11">
        <v>0</v>
      </c>
      <c r="X55" s="11">
        <v>1008.76</v>
      </c>
      <c r="Y55" s="11">
        <v>0</v>
      </c>
      <c r="Z55" s="11">
        <v>0</v>
      </c>
      <c r="AA55" s="11">
        <v>306.03937000000002</v>
      </c>
      <c r="AB55" s="11">
        <v>0</v>
      </c>
      <c r="AC55" s="11">
        <v>0</v>
      </c>
      <c r="AD55" s="11">
        <v>306.03937000000002</v>
      </c>
      <c r="AE55" s="11">
        <v>0</v>
      </c>
      <c r="AF55" s="11">
        <v>0</v>
      </c>
      <c r="AG55" s="18">
        <v>1314.79937</v>
      </c>
      <c r="AH55" s="19">
        <v>0</v>
      </c>
      <c r="AI55" s="19">
        <v>0</v>
      </c>
      <c r="AJ55" s="19">
        <v>1314.79937</v>
      </c>
      <c r="AK55" s="19">
        <v>0</v>
      </c>
      <c r="AL55" s="19">
        <v>0</v>
      </c>
      <c r="AM55" s="19">
        <v>80.33</v>
      </c>
      <c r="AN55" s="19">
        <v>0</v>
      </c>
      <c r="AO55" s="19">
        <v>0</v>
      </c>
      <c r="AP55" s="19">
        <v>80.33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8">
        <v>80.33</v>
      </c>
      <c r="AZ55" s="19">
        <v>0</v>
      </c>
      <c r="BA55" s="19">
        <v>0</v>
      </c>
      <c r="BB55" s="19">
        <v>80.33</v>
      </c>
      <c r="BC55" s="19">
        <v>0</v>
      </c>
      <c r="BD55" s="19">
        <v>0</v>
      </c>
      <c r="BE55" s="19">
        <v>80.33</v>
      </c>
      <c r="BF55" s="19">
        <v>0</v>
      </c>
      <c r="BG55" s="19">
        <v>0</v>
      </c>
      <c r="BH55" s="19">
        <v>80.33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8">
        <v>80.33</v>
      </c>
      <c r="BR55" s="11">
        <v>0</v>
      </c>
      <c r="BS55" s="11">
        <v>0</v>
      </c>
      <c r="BT55" s="11">
        <v>80.33</v>
      </c>
      <c r="BU55" s="11">
        <v>0</v>
      </c>
      <c r="BV55" s="11">
        <v>0</v>
      </c>
      <c r="BW55" s="7"/>
    </row>
    <row r="56" spans="1:75" ht="47.25" x14ac:dyDescent="0.25">
      <c r="A56" s="7"/>
      <c r="B56" s="13" t="s">
        <v>35</v>
      </c>
      <c r="C56" s="13" t="s">
        <v>78</v>
      </c>
      <c r="D56" s="13" t="s">
        <v>84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3" t="s">
        <v>50</v>
      </c>
      <c r="T56" s="14" t="s">
        <v>51</v>
      </c>
      <c r="U56" s="11">
        <v>1002.56</v>
      </c>
      <c r="V56" s="11">
        <v>0</v>
      </c>
      <c r="W56" s="11">
        <v>0</v>
      </c>
      <c r="X56" s="11">
        <v>1002.56</v>
      </c>
      <c r="Y56" s="11">
        <v>0</v>
      </c>
      <c r="Z56" s="11">
        <v>0</v>
      </c>
      <c r="AA56" s="11">
        <v>307.37770999999998</v>
      </c>
      <c r="AB56" s="11">
        <v>0</v>
      </c>
      <c r="AC56" s="11">
        <v>0</v>
      </c>
      <c r="AD56" s="11">
        <v>307.37770999999998</v>
      </c>
      <c r="AE56" s="11">
        <v>0</v>
      </c>
      <c r="AF56" s="11">
        <v>0</v>
      </c>
      <c r="AG56" s="18">
        <v>1309.9377099999999</v>
      </c>
      <c r="AH56" s="19">
        <v>0</v>
      </c>
      <c r="AI56" s="19">
        <v>0</v>
      </c>
      <c r="AJ56" s="19">
        <v>1309.9377099999999</v>
      </c>
      <c r="AK56" s="19">
        <v>0</v>
      </c>
      <c r="AL56" s="19">
        <v>0</v>
      </c>
      <c r="AM56" s="19">
        <v>80.33</v>
      </c>
      <c r="AN56" s="19">
        <v>0</v>
      </c>
      <c r="AO56" s="19">
        <v>0</v>
      </c>
      <c r="AP56" s="19">
        <v>80.33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8">
        <v>80.33</v>
      </c>
      <c r="AZ56" s="19">
        <v>0</v>
      </c>
      <c r="BA56" s="19">
        <v>0</v>
      </c>
      <c r="BB56" s="19">
        <v>80.33</v>
      </c>
      <c r="BC56" s="19">
        <v>0</v>
      </c>
      <c r="BD56" s="19">
        <v>0</v>
      </c>
      <c r="BE56" s="19">
        <v>80.33</v>
      </c>
      <c r="BF56" s="19">
        <v>0</v>
      </c>
      <c r="BG56" s="19">
        <v>0</v>
      </c>
      <c r="BH56" s="19">
        <v>80.33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8">
        <v>80.33</v>
      </c>
      <c r="BR56" s="11">
        <v>0</v>
      </c>
      <c r="BS56" s="11">
        <v>0</v>
      </c>
      <c r="BT56" s="11">
        <v>80.33</v>
      </c>
      <c r="BU56" s="11">
        <v>0</v>
      </c>
      <c r="BV56" s="11">
        <v>0</v>
      </c>
      <c r="BW56" s="7"/>
    </row>
    <row r="57" spans="1:75" ht="15.75" x14ac:dyDescent="0.25">
      <c r="A57" s="7"/>
      <c r="B57" s="13" t="s">
        <v>35</v>
      </c>
      <c r="C57" s="13" t="s">
        <v>78</v>
      </c>
      <c r="D57" s="13" t="s">
        <v>84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3" t="s">
        <v>64</v>
      </c>
      <c r="T57" s="14" t="s">
        <v>65</v>
      </c>
      <c r="U57" s="11">
        <v>6.2</v>
      </c>
      <c r="V57" s="11">
        <v>0</v>
      </c>
      <c r="W57" s="11">
        <v>0</v>
      </c>
      <c r="X57" s="11">
        <v>6.2</v>
      </c>
      <c r="Y57" s="11">
        <v>0</v>
      </c>
      <c r="Z57" s="11">
        <v>0</v>
      </c>
      <c r="AA57" s="11">
        <v>-1.3383400000000001</v>
      </c>
      <c r="AB57" s="11">
        <v>0</v>
      </c>
      <c r="AC57" s="11">
        <v>0</v>
      </c>
      <c r="AD57" s="11">
        <v>-1.3383400000000001</v>
      </c>
      <c r="AE57" s="11">
        <v>0</v>
      </c>
      <c r="AF57" s="11">
        <v>0</v>
      </c>
      <c r="AG57" s="18">
        <v>4.8616599999999996</v>
      </c>
      <c r="AH57" s="19">
        <v>0</v>
      </c>
      <c r="AI57" s="19">
        <v>0</v>
      </c>
      <c r="AJ57" s="19">
        <v>4.8616599999999996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8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8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7"/>
    </row>
    <row r="58" spans="1:75" ht="47.25" x14ac:dyDescent="0.25">
      <c r="A58" s="7"/>
      <c r="B58" s="13" t="s">
        <v>35</v>
      </c>
      <c r="C58" s="13" t="s">
        <v>78</v>
      </c>
      <c r="D58" s="13" t="s">
        <v>86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3"/>
      <c r="T58" s="14" t="s">
        <v>87</v>
      </c>
      <c r="U58" s="11">
        <v>300</v>
      </c>
      <c r="V58" s="11">
        <v>0</v>
      </c>
      <c r="W58" s="11">
        <v>0</v>
      </c>
      <c r="X58" s="11">
        <v>300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8">
        <v>300</v>
      </c>
      <c r="AH58" s="19">
        <v>0</v>
      </c>
      <c r="AI58" s="19">
        <v>0</v>
      </c>
      <c r="AJ58" s="19">
        <v>300</v>
      </c>
      <c r="AK58" s="19">
        <v>0</v>
      </c>
      <c r="AL58" s="19">
        <v>0</v>
      </c>
      <c r="AM58" s="19">
        <v>300</v>
      </c>
      <c r="AN58" s="19">
        <v>0</v>
      </c>
      <c r="AO58" s="19">
        <v>0</v>
      </c>
      <c r="AP58" s="19">
        <v>300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8">
        <v>300</v>
      </c>
      <c r="AZ58" s="19">
        <v>0</v>
      </c>
      <c r="BA58" s="19">
        <v>0</v>
      </c>
      <c r="BB58" s="19">
        <v>300</v>
      </c>
      <c r="BC58" s="19">
        <v>0</v>
      </c>
      <c r="BD58" s="19">
        <v>0</v>
      </c>
      <c r="BE58" s="19">
        <v>300</v>
      </c>
      <c r="BF58" s="19">
        <v>0</v>
      </c>
      <c r="BG58" s="19">
        <v>0</v>
      </c>
      <c r="BH58" s="19">
        <v>300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8">
        <v>300</v>
      </c>
      <c r="BR58" s="11">
        <v>0</v>
      </c>
      <c r="BS58" s="11">
        <v>0</v>
      </c>
      <c r="BT58" s="11">
        <v>300</v>
      </c>
      <c r="BU58" s="11">
        <v>0</v>
      </c>
      <c r="BV58" s="11">
        <v>0</v>
      </c>
      <c r="BW58" s="7"/>
    </row>
    <row r="59" spans="1:75" ht="47.25" x14ac:dyDescent="0.25">
      <c r="A59" s="7"/>
      <c r="B59" s="13" t="s">
        <v>35</v>
      </c>
      <c r="C59" s="13" t="s">
        <v>78</v>
      </c>
      <c r="D59" s="13" t="s">
        <v>86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3" t="s">
        <v>50</v>
      </c>
      <c r="T59" s="14" t="s">
        <v>51</v>
      </c>
      <c r="U59" s="11">
        <v>300</v>
      </c>
      <c r="V59" s="11">
        <v>0</v>
      </c>
      <c r="W59" s="11">
        <v>0</v>
      </c>
      <c r="X59" s="11">
        <v>300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8">
        <v>300</v>
      </c>
      <c r="AH59" s="19">
        <v>0</v>
      </c>
      <c r="AI59" s="19">
        <v>0</v>
      </c>
      <c r="AJ59" s="19">
        <v>300</v>
      </c>
      <c r="AK59" s="19">
        <v>0</v>
      </c>
      <c r="AL59" s="19">
        <v>0</v>
      </c>
      <c r="AM59" s="19">
        <v>300</v>
      </c>
      <c r="AN59" s="19">
        <v>0</v>
      </c>
      <c r="AO59" s="19">
        <v>0</v>
      </c>
      <c r="AP59" s="19">
        <v>300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8">
        <v>300</v>
      </c>
      <c r="AZ59" s="19">
        <v>0</v>
      </c>
      <c r="BA59" s="19">
        <v>0</v>
      </c>
      <c r="BB59" s="19">
        <v>300</v>
      </c>
      <c r="BC59" s="19">
        <v>0</v>
      </c>
      <c r="BD59" s="19">
        <v>0</v>
      </c>
      <c r="BE59" s="19">
        <v>300</v>
      </c>
      <c r="BF59" s="19">
        <v>0</v>
      </c>
      <c r="BG59" s="19">
        <v>0</v>
      </c>
      <c r="BH59" s="19">
        <v>300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8">
        <v>300</v>
      </c>
      <c r="BR59" s="11">
        <v>0</v>
      </c>
      <c r="BS59" s="11">
        <v>0</v>
      </c>
      <c r="BT59" s="11">
        <v>300</v>
      </c>
      <c r="BU59" s="11">
        <v>0</v>
      </c>
      <c r="BV59" s="11">
        <v>0</v>
      </c>
      <c r="BW59" s="7"/>
    </row>
    <row r="60" spans="1:75" ht="78.75" x14ac:dyDescent="0.25">
      <c r="A60" s="7"/>
      <c r="B60" s="13" t="s">
        <v>35</v>
      </c>
      <c r="C60" s="13" t="s">
        <v>78</v>
      </c>
      <c r="D60" s="13" t="s">
        <v>88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3"/>
      <c r="T60" s="14" t="s">
        <v>89</v>
      </c>
      <c r="U60" s="11">
        <v>500</v>
      </c>
      <c r="V60" s="11">
        <v>0</v>
      </c>
      <c r="W60" s="11">
        <v>0</v>
      </c>
      <c r="X60" s="11">
        <v>500</v>
      </c>
      <c r="Y60" s="11">
        <v>0</v>
      </c>
      <c r="Z60" s="11">
        <v>0</v>
      </c>
      <c r="AA60" s="11">
        <v>-51.720469999999999</v>
      </c>
      <c r="AB60" s="11">
        <v>0</v>
      </c>
      <c r="AC60" s="11">
        <v>0</v>
      </c>
      <c r="AD60" s="11">
        <v>-51.720469999999999</v>
      </c>
      <c r="AE60" s="11">
        <v>0</v>
      </c>
      <c r="AF60" s="11">
        <v>0</v>
      </c>
      <c r="AG60" s="18">
        <v>448.27953000000002</v>
      </c>
      <c r="AH60" s="19">
        <v>0</v>
      </c>
      <c r="AI60" s="19">
        <v>0</v>
      </c>
      <c r="AJ60" s="19">
        <v>448.27953000000002</v>
      </c>
      <c r="AK60" s="19">
        <v>0</v>
      </c>
      <c r="AL60" s="19">
        <v>0</v>
      </c>
      <c r="AM60" s="19">
        <v>900</v>
      </c>
      <c r="AN60" s="19">
        <v>0</v>
      </c>
      <c r="AO60" s="19">
        <v>0</v>
      </c>
      <c r="AP60" s="19">
        <v>900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8">
        <v>900</v>
      </c>
      <c r="AZ60" s="19">
        <v>0</v>
      </c>
      <c r="BA60" s="19">
        <v>0</v>
      </c>
      <c r="BB60" s="19">
        <v>900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8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7"/>
    </row>
    <row r="61" spans="1:75" ht="47.25" x14ac:dyDescent="0.25">
      <c r="A61" s="7"/>
      <c r="B61" s="13" t="s">
        <v>35</v>
      </c>
      <c r="C61" s="13" t="s">
        <v>78</v>
      </c>
      <c r="D61" s="13" t="s">
        <v>88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3" t="s">
        <v>50</v>
      </c>
      <c r="T61" s="14" t="s">
        <v>51</v>
      </c>
      <c r="U61" s="11">
        <v>500</v>
      </c>
      <c r="V61" s="11">
        <v>0</v>
      </c>
      <c r="W61" s="11">
        <v>0</v>
      </c>
      <c r="X61" s="11">
        <v>500</v>
      </c>
      <c r="Y61" s="11">
        <v>0</v>
      </c>
      <c r="Z61" s="11">
        <v>0</v>
      </c>
      <c r="AA61" s="11">
        <v>-51.720469999999999</v>
      </c>
      <c r="AB61" s="11">
        <v>0</v>
      </c>
      <c r="AC61" s="11">
        <v>0</v>
      </c>
      <c r="AD61" s="11">
        <v>-51.720469999999999</v>
      </c>
      <c r="AE61" s="11">
        <v>0</v>
      </c>
      <c r="AF61" s="11">
        <v>0</v>
      </c>
      <c r="AG61" s="18">
        <v>448.27953000000002</v>
      </c>
      <c r="AH61" s="19">
        <v>0</v>
      </c>
      <c r="AI61" s="19">
        <v>0</v>
      </c>
      <c r="AJ61" s="19">
        <v>448.27953000000002</v>
      </c>
      <c r="AK61" s="19">
        <v>0</v>
      </c>
      <c r="AL61" s="19">
        <v>0</v>
      </c>
      <c r="AM61" s="19">
        <v>900</v>
      </c>
      <c r="AN61" s="19">
        <v>0</v>
      </c>
      <c r="AO61" s="19">
        <v>0</v>
      </c>
      <c r="AP61" s="19">
        <v>900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8">
        <v>900</v>
      </c>
      <c r="AZ61" s="19">
        <v>0</v>
      </c>
      <c r="BA61" s="19">
        <v>0</v>
      </c>
      <c r="BB61" s="19">
        <v>900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8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7"/>
    </row>
    <row r="62" spans="1:75" ht="78.75" x14ac:dyDescent="0.25">
      <c r="A62" s="7"/>
      <c r="B62" s="13" t="s">
        <v>35</v>
      </c>
      <c r="C62" s="13" t="s">
        <v>78</v>
      </c>
      <c r="D62" s="13" t="s">
        <v>90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3"/>
      <c r="T62" s="14" t="s">
        <v>89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7.4431000000000003</v>
      </c>
      <c r="AB62" s="11">
        <v>0</v>
      </c>
      <c r="AC62" s="11">
        <v>0</v>
      </c>
      <c r="AD62" s="11">
        <v>7.4431000000000003</v>
      </c>
      <c r="AE62" s="11">
        <v>0</v>
      </c>
      <c r="AF62" s="11">
        <v>0</v>
      </c>
      <c r="AG62" s="18">
        <v>7.4431000000000003</v>
      </c>
      <c r="AH62" s="19">
        <v>0</v>
      </c>
      <c r="AI62" s="19">
        <v>0</v>
      </c>
      <c r="AJ62" s="19">
        <v>7.4431000000000003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2</v>
      </c>
      <c r="AT62" s="19">
        <v>0</v>
      </c>
      <c r="AU62" s="19">
        <v>0</v>
      </c>
      <c r="AV62" s="19">
        <v>2</v>
      </c>
      <c r="AW62" s="19">
        <v>0</v>
      </c>
      <c r="AX62" s="19">
        <v>0</v>
      </c>
      <c r="AY62" s="18">
        <v>2</v>
      </c>
      <c r="AZ62" s="19">
        <v>0</v>
      </c>
      <c r="BA62" s="19">
        <v>0</v>
      </c>
      <c r="BB62" s="19">
        <v>2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3.5</v>
      </c>
      <c r="BL62" s="19">
        <v>0</v>
      </c>
      <c r="BM62" s="19">
        <v>0</v>
      </c>
      <c r="BN62" s="19">
        <v>3.5</v>
      </c>
      <c r="BO62" s="19">
        <v>0</v>
      </c>
      <c r="BP62" s="19">
        <v>0</v>
      </c>
      <c r="BQ62" s="18">
        <v>3.5</v>
      </c>
      <c r="BR62" s="11">
        <v>0</v>
      </c>
      <c r="BS62" s="11">
        <v>0</v>
      </c>
      <c r="BT62" s="11">
        <v>3.5</v>
      </c>
      <c r="BU62" s="11">
        <v>0</v>
      </c>
      <c r="BV62" s="11">
        <v>0</v>
      </c>
      <c r="BW62" s="7"/>
    </row>
    <row r="63" spans="1:75" ht="47.25" x14ac:dyDescent="0.25">
      <c r="A63" s="7"/>
      <c r="B63" s="13" t="s">
        <v>35</v>
      </c>
      <c r="C63" s="13" t="s">
        <v>78</v>
      </c>
      <c r="D63" s="13" t="s">
        <v>90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3" t="s">
        <v>50</v>
      </c>
      <c r="T63" s="14" t="s">
        <v>51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7.4431000000000003</v>
      </c>
      <c r="AB63" s="11">
        <v>0</v>
      </c>
      <c r="AC63" s="11">
        <v>0</v>
      </c>
      <c r="AD63" s="11">
        <v>7.4431000000000003</v>
      </c>
      <c r="AE63" s="11">
        <v>0</v>
      </c>
      <c r="AF63" s="11">
        <v>0</v>
      </c>
      <c r="AG63" s="18">
        <v>7.4431000000000003</v>
      </c>
      <c r="AH63" s="19">
        <v>0</v>
      </c>
      <c r="AI63" s="19">
        <v>0</v>
      </c>
      <c r="AJ63" s="19">
        <v>7.4431000000000003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2</v>
      </c>
      <c r="AT63" s="19">
        <v>0</v>
      </c>
      <c r="AU63" s="19">
        <v>0</v>
      </c>
      <c r="AV63" s="19">
        <v>2</v>
      </c>
      <c r="AW63" s="19">
        <v>0</v>
      </c>
      <c r="AX63" s="19">
        <v>0</v>
      </c>
      <c r="AY63" s="18">
        <v>2</v>
      </c>
      <c r="AZ63" s="19">
        <v>0</v>
      </c>
      <c r="BA63" s="19">
        <v>0</v>
      </c>
      <c r="BB63" s="19">
        <v>2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3.5</v>
      </c>
      <c r="BL63" s="19">
        <v>0</v>
      </c>
      <c r="BM63" s="19">
        <v>0</v>
      </c>
      <c r="BN63" s="19">
        <v>3.5</v>
      </c>
      <c r="BO63" s="19">
        <v>0</v>
      </c>
      <c r="BP63" s="19">
        <v>0</v>
      </c>
      <c r="BQ63" s="18">
        <v>3.5</v>
      </c>
      <c r="BR63" s="11">
        <v>0</v>
      </c>
      <c r="BS63" s="11">
        <v>0</v>
      </c>
      <c r="BT63" s="11">
        <v>3.5</v>
      </c>
      <c r="BU63" s="11">
        <v>0</v>
      </c>
      <c r="BV63" s="11">
        <v>0</v>
      </c>
      <c r="BW63" s="7"/>
    </row>
    <row r="64" spans="1:75" ht="78.75" x14ac:dyDescent="0.25">
      <c r="A64" s="7"/>
      <c r="B64" s="13" t="s">
        <v>35</v>
      </c>
      <c r="C64" s="13" t="s">
        <v>78</v>
      </c>
      <c r="D64" s="13" t="s">
        <v>91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3"/>
      <c r="T64" s="14" t="s">
        <v>92</v>
      </c>
      <c r="U64" s="11">
        <v>9147.8050000000003</v>
      </c>
      <c r="V64" s="11">
        <v>0</v>
      </c>
      <c r="W64" s="11">
        <v>0</v>
      </c>
      <c r="X64" s="11">
        <v>9147.8050000000003</v>
      </c>
      <c r="Y64" s="11">
        <v>0</v>
      </c>
      <c r="Z64" s="11">
        <v>0</v>
      </c>
      <c r="AA64" s="11">
        <v>2570</v>
      </c>
      <c r="AB64" s="11">
        <v>0</v>
      </c>
      <c r="AC64" s="11">
        <v>0</v>
      </c>
      <c r="AD64" s="11">
        <v>2570</v>
      </c>
      <c r="AE64" s="11">
        <v>0</v>
      </c>
      <c r="AF64" s="11">
        <v>0</v>
      </c>
      <c r="AG64" s="18">
        <v>11717.805</v>
      </c>
      <c r="AH64" s="19">
        <v>0</v>
      </c>
      <c r="AI64" s="19">
        <v>0</v>
      </c>
      <c r="AJ64" s="19">
        <v>11717.805</v>
      </c>
      <c r="AK64" s="19">
        <v>0</v>
      </c>
      <c r="AL64" s="19">
        <v>0</v>
      </c>
      <c r="AM64" s="19">
        <v>11147.805</v>
      </c>
      <c r="AN64" s="19">
        <v>0</v>
      </c>
      <c r="AO64" s="19">
        <v>0</v>
      </c>
      <c r="AP64" s="19">
        <v>11147.805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8">
        <v>11147.805</v>
      </c>
      <c r="AZ64" s="19">
        <v>0</v>
      </c>
      <c r="BA64" s="19">
        <v>0</v>
      </c>
      <c r="BB64" s="19">
        <v>11147.805</v>
      </c>
      <c r="BC64" s="19">
        <v>0</v>
      </c>
      <c r="BD64" s="19">
        <v>0</v>
      </c>
      <c r="BE64" s="19">
        <v>11147.805</v>
      </c>
      <c r="BF64" s="19">
        <v>0</v>
      </c>
      <c r="BG64" s="19">
        <v>0</v>
      </c>
      <c r="BH64" s="19">
        <v>11147.805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8">
        <v>11147.805</v>
      </c>
      <c r="BR64" s="11">
        <v>0</v>
      </c>
      <c r="BS64" s="11">
        <v>0</v>
      </c>
      <c r="BT64" s="11">
        <v>11147.805</v>
      </c>
      <c r="BU64" s="11">
        <v>0</v>
      </c>
      <c r="BV64" s="11">
        <v>0</v>
      </c>
      <c r="BW64" s="7"/>
    </row>
    <row r="65" spans="1:75" ht="47.25" x14ac:dyDescent="0.25">
      <c r="A65" s="7"/>
      <c r="B65" s="13" t="s">
        <v>35</v>
      </c>
      <c r="C65" s="13" t="s">
        <v>78</v>
      </c>
      <c r="D65" s="13" t="s">
        <v>91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3" t="s">
        <v>93</v>
      </c>
      <c r="T65" s="14" t="s">
        <v>94</v>
      </c>
      <c r="U65" s="11">
        <v>9147.8050000000003</v>
      </c>
      <c r="V65" s="11">
        <v>0</v>
      </c>
      <c r="W65" s="11">
        <v>0</v>
      </c>
      <c r="X65" s="11">
        <v>9147.8050000000003</v>
      </c>
      <c r="Y65" s="11">
        <v>0</v>
      </c>
      <c r="Z65" s="11">
        <v>0</v>
      </c>
      <c r="AA65" s="11">
        <v>2570</v>
      </c>
      <c r="AB65" s="11">
        <v>0</v>
      </c>
      <c r="AC65" s="11">
        <v>0</v>
      </c>
      <c r="AD65" s="11">
        <v>2570</v>
      </c>
      <c r="AE65" s="11">
        <v>0</v>
      </c>
      <c r="AF65" s="11">
        <v>0</v>
      </c>
      <c r="AG65" s="18">
        <v>11717.805</v>
      </c>
      <c r="AH65" s="19">
        <v>0</v>
      </c>
      <c r="AI65" s="19">
        <v>0</v>
      </c>
      <c r="AJ65" s="19">
        <v>11717.805</v>
      </c>
      <c r="AK65" s="19">
        <v>0</v>
      </c>
      <c r="AL65" s="19">
        <v>0</v>
      </c>
      <c r="AM65" s="19">
        <v>11147.805</v>
      </c>
      <c r="AN65" s="19">
        <v>0</v>
      </c>
      <c r="AO65" s="19">
        <v>0</v>
      </c>
      <c r="AP65" s="19">
        <v>11147.805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8">
        <v>11147.805</v>
      </c>
      <c r="AZ65" s="19">
        <v>0</v>
      </c>
      <c r="BA65" s="19">
        <v>0</v>
      </c>
      <c r="BB65" s="19">
        <v>11147.805</v>
      </c>
      <c r="BC65" s="19">
        <v>0</v>
      </c>
      <c r="BD65" s="19">
        <v>0</v>
      </c>
      <c r="BE65" s="19">
        <v>11147.805</v>
      </c>
      <c r="BF65" s="19">
        <v>0</v>
      </c>
      <c r="BG65" s="19">
        <v>0</v>
      </c>
      <c r="BH65" s="19">
        <v>11147.805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8">
        <v>11147.805</v>
      </c>
      <c r="BR65" s="11">
        <v>0</v>
      </c>
      <c r="BS65" s="11">
        <v>0</v>
      </c>
      <c r="BT65" s="11">
        <v>11147.805</v>
      </c>
      <c r="BU65" s="11">
        <v>0</v>
      </c>
      <c r="BV65" s="11">
        <v>0</v>
      </c>
      <c r="BW65" s="7"/>
    </row>
    <row r="66" spans="1:75" ht="47.25" x14ac:dyDescent="0.25">
      <c r="A66" s="7"/>
      <c r="B66" s="13" t="s">
        <v>35</v>
      </c>
      <c r="C66" s="13" t="s">
        <v>78</v>
      </c>
      <c r="D66" s="13" t="s">
        <v>95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3"/>
      <c r="T66" s="14" t="s">
        <v>96</v>
      </c>
      <c r="U66" s="11">
        <v>130</v>
      </c>
      <c r="V66" s="11">
        <v>0</v>
      </c>
      <c r="W66" s="11">
        <v>0</v>
      </c>
      <c r="X66" s="11">
        <v>130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8">
        <v>130</v>
      </c>
      <c r="AH66" s="19">
        <v>0</v>
      </c>
      <c r="AI66" s="19">
        <v>0</v>
      </c>
      <c r="AJ66" s="19">
        <v>130</v>
      </c>
      <c r="AK66" s="19">
        <v>0</v>
      </c>
      <c r="AL66" s="19">
        <v>0</v>
      </c>
      <c r="AM66" s="19">
        <v>130</v>
      </c>
      <c r="AN66" s="19">
        <v>0</v>
      </c>
      <c r="AO66" s="19">
        <v>0</v>
      </c>
      <c r="AP66" s="19">
        <v>130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8">
        <v>130</v>
      </c>
      <c r="AZ66" s="19">
        <v>0</v>
      </c>
      <c r="BA66" s="19">
        <v>0</v>
      </c>
      <c r="BB66" s="19">
        <v>130</v>
      </c>
      <c r="BC66" s="19">
        <v>0</v>
      </c>
      <c r="BD66" s="19">
        <v>0</v>
      </c>
      <c r="BE66" s="19">
        <v>130</v>
      </c>
      <c r="BF66" s="19">
        <v>0</v>
      </c>
      <c r="BG66" s="19">
        <v>0</v>
      </c>
      <c r="BH66" s="19">
        <v>130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8">
        <v>130</v>
      </c>
      <c r="BR66" s="11">
        <v>0</v>
      </c>
      <c r="BS66" s="11">
        <v>0</v>
      </c>
      <c r="BT66" s="11">
        <v>130</v>
      </c>
      <c r="BU66" s="11">
        <v>0</v>
      </c>
      <c r="BV66" s="11">
        <v>0</v>
      </c>
      <c r="BW66" s="7"/>
    </row>
    <row r="67" spans="1:75" ht="47.25" x14ac:dyDescent="0.25">
      <c r="A67" s="7"/>
      <c r="B67" s="13" t="s">
        <v>35</v>
      </c>
      <c r="C67" s="13" t="s">
        <v>78</v>
      </c>
      <c r="D67" s="13" t="s">
        <v>95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3" t="s">
        <v>50</v>
      </c>
      <c r="T67" s="14" t="s">
        <v>51</v>
      </c>
      <c r="U67" s="11">
        <v>130</v>
      </c>
      <c r="V67" s="11">
        <v>0</v>
      </c>
      <c r="W67" s="11">
        <v>0</v>
      </c>
      <c r="X67" s="11">
        <v>130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8">
        <v>130</v>
      </c>
      <c r="AH67" s="19">
        <v>0</v>
      </c>
      <c r="AI67" s="19">
        <v>0</v>
      </c>
      <c r="AJ67" s="19">
        <v>130</v>
      </c>
      <c r="AK67" s="19">
        <v>0</v>
      </c>
      <c r="AL67" s="19">
        <v>0</v>
      </c>
      <c r="AM67" s="19">
        <v>130</v>
      </c>
      <c r="AN67" s="19">
        <v>0</v>
      </c>
      <c r="AO67" s="19">
        <v>0</v>
      </c>
      <c r="AP67" s="19">
        <v>130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8">
        <v>130</v>
      </c>
      <c r="AZ67" s="19">
        <v>0</v>
      </c>
      <c r="BA67" s="19">
        <v>0</v>
      </c>
      <c r="BB67" s="19">
        <v>130</v>
      </c>
      <c r="BC67" s="19">
        <v>0</v>
      </c>
      <c r="BD67" s="19">
        <v>0</v>
      </c>
      <c r="BE67" s="19">
        <v>130</v>
      </c>
      <c r="BF67" s="19">
        <v>0</v>
      </c>
      <c r="BG67" s="19">
        <v>0</v>
      </c>
      <c r="BH67" s="19">
        <v>130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8">
        <v>130</v>
      </c>
      <c r="BR67" s="11">
        <v>0</v>
      </c>
      <c r="BS67" s="11">
        <v>0</v>
      </c>
      <c r="BT67" s="11">
        <v>130</v>
      </c>
      <c r="BU67" s="11">
        <v>0</v>
      </c>
      <c r="BV67" s="11">
        <v>0</v>
      </c>
      <c r="BW67" s="7"/>
    </row>
    <row r="68" spans="1:75" ht="15.75" x14ac:dyDescent="0.25">
      <c r="A68" s="7"/>
      <c r="B68" s="13" t="s">
        <v>35</v>
      </c>
      <c r="C68" s="13" t="s">
        <v>78</v>
      </c>
      <c r="D68" s="13" t="s">
        <v>97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3"/>
      <c r="T68" s="14" t="s">
        <v>98</v>
      </c>
      <c r="U68" s="11">
        <v>100</v>
      </c>
      <c r="V68" s="11">
        <v>0</v>
      </c>
      <c r="W68" s="11">
        <v>0</v>
      </c>
      <c r="X68" s="11">
        <v>100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8">
        <v>100</v>
      </c>
      <c r="AH68" s="19">
        <v>0</v>
      </c>
      <c r="AI68" s="19">
        <v>0</v>
      </c>
      <c r="AJ68" s="19">
        <v>100</v>
      </c>
      <c r="AK68" s="19">
        <v>0</v>
      </c>
      <c r="AL68" s="19">
        <v>0</v>
      </c>
      <c r="AM68" s="19">
        <v>100</v>
      </c>
      <c r="AN68" s="19">
        <v>0</v>
      </c>
      <c r="AO68" s="19">
        <v>0</v>
      </c>
      <c r="AP68" s="19">
        <v>100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8">
        <v>100</v>
      </c>
      <c r="AZ68" s="19">
        <v>0</v>
      </c>
      <c r="BA68" s="19">
        <v>0</v>
      </c>
      <c r="BB68" s="19">
        <v>100</v>
      </c>
      <c r="BC68" s="19">
        <v>0</v>
      </c>
      <c r="BD68" s="19">
        <v>0</v>
      </c>
      <c r="BE68" s="19">
        <v>100</v>
      </c>
      <c r="BF68" s="19">
        <v>0</v>
      </c>
      <c r="BG68" s="19">
        <v>0</v>
      </c>
      <c r="BH68" s="19">
        <v>100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8">
        <v>100</v>
      </c>
      <c r="BR68" s="11">
        <v>0</v>
      </c>
      <c r="BS68" s="11">
        <v>0</v>
      </c>
      <c r="BT68" s="11">
        <v>100</v>
      </c>
      <c r="BU68" s="11">
        <v>0</v>
      </c>
      <c r="BV68" s="11">
        <v>0</v>
      </c>
      <c r="BW68" s="7"/>
    </row>
    <row r="69" spans="1:75" ht="47.25" x14ac:dyDescent="0.25">
      <c r="A69" s="7"/>
      <c r="B69" s="13" t="s">
        <v>35</v>
      </c>
      <c r="C69" s="13" t="s">
        <v>78</v>
      </c>
      <c r="D69" s="13" t="s">
        <v>97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3" t="s">
        <v>93</v>
      </c>
      <c r="T69" s="14" t="s">
        <v>94</v>
      </c>
      <c r="U69" s="11">
        <v>100</v>
      </c>
      <c r="V69" s="11">
        <v>0</v>
      </c>
      <c r="W69" s="11">
        <v>0</v>
      </c>
      <c r="X69" s="11">
        <v>100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8">
        <v>100</v>
      </c>
      <c r="AH69" s="19">
        <v>0</v>
      </c>
      <c r="AI69" s="19">
        <v>0</v>
      </c>
      <c r="AJ69" s="19">
        <v>100</v>
      </c>
      <c r="AK69" s="19">
        <v>0</v>
      </c>
      <c r="AL69" s="19">
        <v>0</v>
      </c>
      <c r="AM69" s="19">
        <v>100</v>
      </c>
      <c r="AN69" s="19">
        <v>0</v>
      </c>
      <c r="AO69" s="19">
        <v>0</v>
      </c>
      <c r="AP69" s="19">
        <v>100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8">
        <v>100</v>
      </c>
      <c r="AZ69" s="19">
        <v>0</v>
      </c>
      <c r="BA69" s="19">
        <v>0</v>
      </c>
      <c r="BB69" s="19">
        <v>100</v>
      </c>
      <c r="BC69" s="19">
        <v>0</v>
      </c>
      <c r="BD69" s="19">
        <v>0</v>
      </c>
      <c r="BE69" s="19">
        <v>100</v>
      </c>
      <c r="BF69" s="19">
        <v>0</v>
      </c>
      <c r="BG69" s="19">
        <v>0</v>
      </c>
      <c r="BH69" s="19">
        <v>100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8">
        <v>100</v>
      </c>
      <c r="BR69" s="11">
        <v>0</v>
      </c>
      <c r="BS69" s="11">
        <v>0</v>
      </c>
      <c r="BT69" s="11">
        <v>100</v>
      </c>
      <c r="BU69" s="11">
        <v>0</v>
      </c>
      <c r="BV69" s="11">
        <v>0</v>
      </c>
      <c r="BW69" s="7"/>
    </row>
    <row r="70" spans="1:75" ht="63" x14ac:dyDescent="0.25">
      <c r="A70" s="7"/>
      <c r="B70" s="13" t="s">
        <v>35</v>
      </c>
      <c r="C70" s="13" t="s">
        <v>78</v>
      </c>
      <c r="D70" s="13" t="s">
        <v>99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3"/>
      <c r="T70" s="14" t="s">
        <v>100</v>
      </c>
      <c r="U70" s="11">
        <v>100</v>
      </c>
      <c r="V70" s="11">
        <v>0</v>
      </c>
      <c r="W70" s="11">
        <v>0</v>
      </c>
      <c r="X70" s="11">
        <v>100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8">
        <v>100</v>
      </c>
      <c r="AH70" s="19">
        <v>0</v>
      </c>
      <c r="AI70" s="19">
        <v>0</v>
      </c>
      <c r="AJ70" s="19">
        <v>100</v>
      </c>
      <c r="AK70" s="19">
        <v>0</v>
      </c>
      <c r="AL70" s="19">
        <v>0</v>
      </c>
      <c r="AM70" s="19">
        <v>100</v>
      </c>
      <c r="AN70" s="19">
        <v>0</v>
      </c>
      <c r="AO70" s="19">
        <v>0</v>
      </c>
      <c r="AP70" s="19">
        <v>100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8">
        <v>100</v>
      </c>
      <c r="AZ70" s="19">
        <v>0</v>
      </c>
      <c r="BA70" s="19">
        <v>0</v>
      </c>
      <c r="BB70" s="19">
        <v>100</v>
      </c>
      <c r="BC70" s="19">
        <v>0</v>
      </c>
      <c r="BD70" s="19">
        <v>0</v>
      </c>
      <c r="BE70" s="19">
        <v>100</v>
      </c>
      <c r="BF70" s="19">
        <v>0</v>
      </c>
      <c r="BG70" s="19">
        <v>0</v>
      </c>
      <c r="BH70" s="19">
        <v>100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8">
        <v>100</v>
      </c>
      <c r="BR70" s="11">
        <v>0</v>
      </c>
      <c r="BS70" s="11">
        <v>0</v>
      </c>
      <c r="BT70" s="11">
        <v>100</v>
      </c>
      <c r="BU70" s="11">
        <v>0</v>
      </c>
      <c r="BV70" s="11">
        <v>0</v>
      </c>
      <c r="BW70" s="7"/>
    </row>
    <row r="71" spans="1:75" ht="47.25" x14ac:dyDescent="0.25">
      <c r="A71" s="7"/>
      <c r="B71" s="13" t="s">
        <v>35</v>
      </c>
      <c r="C71" s="13" t="s">
        <v>78</v>
      </c>
      <c r="D71" s="13" t="s">
        <v>99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3" t="s">
        <v>50</v>
      </c>
      <c r="T71" s="14" t="s">
        <v>51</v>
      </c>
      <c r="U71" s="11">
        <v>100</v>
      </c>
      <c r="V71" s="11">
        <v>0</v>
      </c>
      <c r="W71" s="11">
        <v>0</v>
      </c>
      <c r="X71" s="11">
        <v>100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8">
        <v>100</v>
      </c>
      <c r="AH71" s="19">
        <v>0</v>
      </c>
      <c r="AI71" s="19">
        <v>0</v>
      </c>
      <c r="AJ71" s="19">
        <v>100</v>
      </c>
      <c r="AK71" s="19">
        <v>0</v>
      </c>
      <c r="AL71" s="19">
        <v>0</v>
      </c>
      <c r="AM71" s="19">
        <v>100</v>
      </c>
      <c r="AN71" s="19">
        <v>0</v>
      </c>
      <c r="AO71" s="19">
        <v>0</v>
      </c>
      <c r="AP71" s="19">
        <v>100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8">
        <v>100</v>
      </c>
      <c r="AZ71" s="19">
        <v>0</v>
      </c>
      <c r="BA71" s="19">
        <v>0</v>
      </c>
      <c r="BB71" s="19">
        <v>100</v>
      </c>
      <c r="BC71" s="19">
        <v>0</v>
      </c>
      <c r="BD71" s="19">
        <v>0</v>
      </c>
      <c r="BE71" s="19">
        <v>100</v>
      </c>
      <c r="BF71" s="19">
        <v>0</v>
      </c>
      <c r="BG71" s="19">
        <v>0</v>
      </c>
      <c r="BH71" s="19">
        <v>100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8">
        <v>100</v>
      </c>
      <c r="BR71" s="11">
        <v>0</v>
      </c>
      <c r="BS71" s="11">
        <v>0</v>
      </c>
      <c r="BT71" s="11">
        <v>100</v>
      </c>
      <c r="BU71" s="11">
        <v>0</v>
      </c>
      <c r="BV71" s="11">
        <v>0</v>
      </c>
      <c r="BW71" s="7"/>
    </row>
    <row r="72" spans="1:75" ht="31.5" x14ac:dyDescent="0.25">
      <c r="A72" s="7"/>
      <c r="B72" s="13" t="s">
        <v>35</v>
      </c>
      <c r="C72" s="13" t="s">
        <v>78</v>
      </c>
      <c r="D72" s="13" t="s">
        <v>101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3"/>
      <c r="T72" s="14" t="s">
        <v>102</v>
      </c>
      <c r="U72" s="11">
        <v>100</v>
      </c>
      <c r="V72" s="11">
        <v>0</v>
      </c>
      <c r="W72" s="11">
        <v>0</v>
      </c>
      <c r="X72" s="11">
        <v>100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8">
        <v>100</v>
      </c>
      <c r="AH72" s="19">
        <v>0</v>
      </c>
      <c r="AI72" s="19">
        <v>0</v>
      </c>
      <c r="AJ72" s="19">
        <v>100</v>
      </c>
      <c r="AK72" s="19">
        <v>0</v>
      </c>
      <c r="AL72" s="19">
        <v>0</v>
      </c>
      <c r="AM72" s="19">
        <v>100</v>
      </c>
      <c r="AN72" s="19">
        <v>0</v>
      </c>
      <c r="AO72" s="19">
        <v>0</v>
      </c>
      <c r="AP72" s="19">
        <v>100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8">
        <v>100</v>
      </c>
      <c r="AZ72" s="19">
        <v>0</v>
      </c>
      <c r="BA72" s="19">
        <v>0</v>
      </c>
      <c r="BB72" s="19">
        <v>100</v>
      </c>
      <c r="BC72" s="19">
        <v>0</v>
      </c>
      <c r="BD72" s="19">
        <v>0</v>
      </c>
      <c r="BE72" s="19">
        <v>100</v>
      </c>
      <c r="BF72" s="19">
        <v>0</v>
      </c>
      <c r="BG72" s="19">
        <v>0</v>
      </c>
      <c r="BH72" s="19">
        <v>100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8">
        <v>100</v>
      </c>
      <c r="BR72" s="11">
        <v>0</v>
      </c>
      <c r="BS72" s="11">
        <v>0</v>
      </c>
      <c r="BT72" s="11">
        <v>100</v>
      </c>
      <c r="BU72" s="11">
        <v>0</v>
      </c>
      <c r="BV72" s="11">
        <v>0</v>
      </c>
      <c r="BW72" s="7"/>
    </row>
    <row r="73" spans="1:75" ht="47.25" x14ac:dyDescent="0.25">
      <c r="A73" s="7"/>
      <c r="B73" s="13" t="s">
        <v>35</v>
      </c>
      <c r="C73" s="13" t="s">
        <v>78</v>
      </c>
      <c r="D73" s="13" t="s">
        <v>101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3" t="s">
        <v>50</v>
      </c>
      <c r="T73" s="14" t="s">
        <v>51</v>
      </c>
      <c r="U73" s="11">
        <v>100</v>
      </c>
      <c r="V73" s="11">
        <v>0</v>
      </c>
      <c r="W73" s="11">
        <v>0</v>
      </c>
      <c r="X73" s="11">
        <v>100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8">
        <v>100</v>
      </c>
      <c r="AH73" s="19">
        <v>0</v>
      </c>
      <c r="AI73" s="19">
        <v>0</v>
      </c>
      <c r="AJ73" s="19">
        <v>100</v>
      </c>
      <c r="AK73" s="19">
        <v>0</v>
      </c>
      <c r="AL73" s="19">
        <v>0</v>
      </c>
      <c r="AM73" s="19">
        <v>100</v>
      </c>
      <c r="AN73" s="19">
        <v>0</v>
      </c>
      <c r="AO73" s="19">
        <v>0</v>
      </c>
      <c r="AP73" s="19">
        <v>100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8">
        <v>100</v>
      </c>
      <c r="AZ73" s="19">
        <v>0</v>
      </c>
      <c r="BA73" s="19">
        <v>0</v>
      </c>
      <c r="BB73" s="19">
        <v>100</v>
      </c>
      <c r="BC73" s="19">
        <v>0</v>
      </c>
      <c r="BD73" s="19">
        <v>0</v>
      </c>
      <c r="BE73" s="19">
        <v>100</v>
      </c>
      <c r="BF73" s="19">
        <v>0</v>
      </c>
      <c r="BG73" s="19">
        <v>0</v>
      </c>
      <c r="BH73" s="19">
        <v>100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8">
        <v>100</v>
      </c>
      <c r="BR73" s="11">
        <v>0</v>
      </c>
      <c r="BS73" s="11">
        <v>0</v>
      </c>
      <c r="BT73" s="11">
        <v>100</v>
      </c>
      <c r="BU73" s="11">
        <v>0</v>
      </c>
      <c r="BV73" s="11">
        <v>0</v>
      </c>
      <c r="BW73" s="7"/>
    </row>
    <row r="74" spans="1:75" ht="110.25" x14ac:dyDescent="0.25">
      <c r="A74" s="7"/>
      <c r="B74" s="13" t="s">
        <v>35</v>
      </c>
      <c r="C74" s="13" t="s">
        <v>78</v>
      </c>
      <c r="D74" s="13" t="s">
        <v>62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3"/>
      <c r="T74" s="14" t="s">
        <v>63</v>
      </c>
      <c r="U74" s="11">
        <v>33.049999999999997</v>
      </c>
      <c r="V74" s="11">
        <v>0</v>
      </c>
      <c r="W74" s="11">
        <v>33.049999999999997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8">
        <v>33.049999999999997</v>
      </c>
      <c r="AH74" s="19">
        <v>0</v>
      </c>
      <c r="AI74" s="19">
        <v>33.049999999999997</v>
      </c>
      <c r="AJ74" s="19">
        <v>0</v>
      </c>
      <c r="AK74" s="19">
        <v>0</v>
      </c>
      <c r="AL74" s="19">
        <v>0</v>
      </c>
      <c r="AM74" s="19">
        <v>34.450000000000003</v>
      </c>
      <c r="AN74" s="19">
        <v>0</v>
      </c>
      <c r="AO74" s="19">
        <v>34.450000000000003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8">
        <v>34.450000000000003</v>
      </c>
      <c r="AZ74" s="19">
        <v>0</v>
      </c>
      <c r="BA74" s="19">
        <v>34.450000000000003</v>
      </c>
      <c r="BB74" s="19">
        <v>0</v>
      </c>
      <c r="BC74" s="19">
        <v>0</v>
      </c>
      <c r="BD74" s="19">
        <v>0</v>
      </c>
      <c r="BE74" s="19">
        <v>34.450000000000003</v>
      </c>
      <c r="BF74" s="19">
        <v>0</v>
      </c>
      <c r="BG74" s="19">
        <v>34.450000000000003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8">
        <v>34.450000000000003</v>
      </c>
      <c r="BR74" s="11">
        <v>0</v>
      </c>
      <c r="BS74" s="11">
        <v>34.450000000000003</v>
      </c>
      <c r="BT74" s="11">
        <v>0</v>
      </c>
      <c r="BU74" s="11">
        <v>0</v>
      </c>
      <c r="BV74" s="11">
        <v>0</v>
      </c>
      <c r="BW74" s="7"/>
    </row>
    <row r="75" spans="1:75" ht="94.5" x14ac:dyDescent="0.25">
      <c r="A75" s="7"/>
      <c r="B75" s="13" t="s">
        <v>35</v>
      </c>
      <c r="C75" s="13" t="s">
        <v>78</v>
      </c>
      <c r="D75" s="13" t="s">
        <v>62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3" t="s">
        <v>42</v>
      </c>
      <c r="T75" s="14" t="s">
        <v>43</v>
      </c>
      <c r="U75" s="11">
        <v>33.049999999999997</v>
      </c>
      <c r="V75" s="11">
        <v>0</v>
      </c>
      <c r="W75" s="11">
        <v>33.049999999999997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8">
        <v>33.049999999999997</v>
      </c>
      <c r="AH75" s="19">
        <v>0</v>
      </c>
      <c r="AI75" s="19">
        <v>33.049999999999997</v>
      </c>
      <c r="AJ75" s="19">
        <v>0</v>
      </c>
      <c r="AK75" s="19">
        <v>0</v>
      </c>
      <c r="AL75" s="19">
        <v>0</v>
      </c>
      <c r="AM75" s="19">
        <v>34.450000000000003</v>
      </c>
      <c r="AN75" s="19">
        <v>0</v>
      </c>
      <c r="AO75" s="19">
        <v>34.450000000000003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8">
        <v>34.450000000000003</v>
      </c>
      <c r="AZ75" s="19">
        <v>0</v>
      </c>
      <c r="BA75" s="19">
        <v>34.450000000000003</v>
      </c>
      <c r="BB75" s="19">
        <v>0</v>
      </c>
      <c r="BC75" s="19">
        <v>0</v>
      </c>
      <c r="BD75" s="19">
        <v>0</v>
      </c>
      <c r="BE75" s="19">
        <v>34.450000000000003</v>
      </c>
      <c r="BF75" s="19">
        <v>0</v>
      </c>
      <c r="BG75" s="19">
        <v>34.450000000000003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8">
        <v>34.450000000000003</v>
      </c>
      <c r="BR75" s="11">
        <v>0</v>
      </c>
      <c r="BS75" s="11">
        <v>34.450000000000003</v>
      </c>
      <c r="BT75" s="11">
        <v>0</v>
      </c>
      <c r="BU75" s="11">
        <v>0</v>
      </c>
      <c r="BV75" s="11">
        <v>0</v>
      </c>
      <c r="BW75" s="7"/>
    </row>
    <row r="76" spans="1:75" ht="31.5" x14ac:dyDescent="0.25">
      <c r="A76" s="7"/>
      <c r="B76" s="13" t="s">
        <v>35</v>
      </c>
      <c r="C76" s="13" t="s">
        <v>78</v>
      </c>
      <c r="D76" s="13" t="s">
        <v>103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3"/>
      <c r="T76" s="14" t="s">
        <v>104</v>
      </c>
      <c r="U76" s="11">
        <v>653.9</v>
      </c>
      <c r="V76" s="11">
        <v>653.9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8">
        <v>653.9</v>
      </c>
      <c r="AH76" s="19">
        <v>653.9</v>
      </c>
      <c r="AI76" s="19">
        <v>0</v>
      </c>
      <c r="AJ76" s="19">
        <v>0</v>
      </c>
      <c r="AK76" s="19">
        <v>0</v>
      </c>
      <c r="AL76" s="19">
        <v>0</v>
      </c>
      <c r="AM76" s="19">
        <v>683.4</v>
      </c>
      <c r="AN76" s="19">
        <v>683.4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8">
        <v>683.4</v>
      </c>
      <c r="AZ76" s="19">
        <v>683.4</v>
      </c>
      <c r="BA76" s="19">
        <v>0</v>
      </c>
      <c r="BB76" s="19">
        <v>0</v>
      </c>
      <c r="BC76" s="19">
        <v>0</v>
      </c>
      <c r="BD76" s="19">
        <v>0</v>
      </c>
      <c r="BE76" s="19">
        <v>683.4</v>
      </c>
      <c r="BF76" s="19">
        <v>683.4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8">
        <v>683.4</v>
      </c>
      <c r="BR76" s="11">
        <v>683.4</v>
      </c>
      <c r="BS76" s="11">
        <v>0</v>
      </c>
      <c r="BT76" s="11">
        <v>0</v>
      </c>
      <c r="BU76" s="11">
        <v>0</v>
      </c>
      <c r="BV76" s="11">
        <v>0</v>
      </c>
      <c r="BW76" s="7"/>
    </row>
    <row r="77" spans="1:75" ht="94.5" x14ac:dyDescent="0.25">
      <c r="A77" s="7"/>
      <c r="B77" s="13" t="s">
        <v>35</v>
      </c>
      <c r="C77" s="13" t="s">
        <v>78</v>
      </c>
      <c r="D77" s="13" t="s">
        <v>103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3" t="s">
        <v>42</v>
      </c>
      <c r="T77" s="14" t="s">
        <v>43</v>
      </c>
      <c r="U77" s="11">
        <v>623.9</v>
      </c>
      <c r="V77" s="11">
        <v>623.9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8">
        <v>623.9</v>
      </c>
      <c r="AH77" s="19">
        <v>623.9</v>
      </c>
      <c r="AI77" s="19">
        <v>0</v>
      </c>
      <c r="AJ77" s="19">
        <v>0</v>
      </c>
      <c r="AK77" s="19">
        <v>0</v>
      </c>
      <c r="AL77" s="19">
        <v>0</v>
      </c>
      <c r="AM77" s="19">
        <v>653.4</v>
      </c>
      <c r="AN77" s="19">
        <v>653.4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8">
        <v>653.4</v>
      </c>
      <c r="AZ77" s="19">
        <v>653.4</v>
      </c>
      <c r="BA77" s="19">
        <v>0</v>
      </c>
      <c r="BB77" s="19">
        <v>0</v>
      </c>
      <c r="BC77" s="19">
        <v>0</v>
      </c>
      <c r="BD77" s="19">
        <v>0</v>
      </c>
      <c r="BE77" s="19">
        <v>653.4</v>
      </c>
      <c r="BF77" s="19">
        <v>653.4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8">
        <v>653.4</v>
      </c>
      <c r="BR77" s="11">
        <v>653.4</v>
      </c>
      <c r="BS77" s="11">
        <v>0</v>
      </c>
      <c r="BT77" s="11">
        <v>0</v>
      </c>
      <c r="BU77" s="11">
        <v>0</v>
      </c>
      <c r="BV77" s="11">
        <v>0</v>
      </c>
      <c r="BW77" s="7"/>
    </row>
    <row r="78" spans="1:75" ht="47.25" x14ac:dyDescent="0.25">
      <c r="A78" s="7"/>
      <c r="B78" s="13" t="s">
        <v>35</v>
      </c>
      <c r="C78" s="13" t="s">
        <v>78</v>
      </c>
      <c r="D78" s="13" t="s">
        <v>103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3" t="s">
        <v>50</v>
      </c>
      <c r="T78" s="14" t="s">
        <v>51</v>
      </c>
      <c r="U78" s="11">
        <v>30</v>
      </c>
      <c r="V78" s="11">
        <v>30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8">
        <v>30</v>
      </c>
      <c r="AH78" s="19">
        <v>30</v>
      </c>
      <c r="AI78" s="19">
        <v>0</v>
      </c>
      <c r="AJ78" s="19">
        <v>0</v>
      </c>
      <c r="AK78" s="19">
        <v>0</v>
      </c>
      <c r="AL78" s="19">
        <v>0</v>
      </c>
      <c r="AM78" s="19">
        <v>30</v>
      </c>
      <c r="AN78" s="19">
        <v>30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8">
        <v>30</v>
      </c>
      <c r="AZ78" s="19">
        <v>30</v>
      </c>
      <c r="BA78" s="19">
        <v>0</v>
      </c>
      <c r="BB78" s="19">
        <v>0</v>
      </c>
      <c r="BC78" s="19">
        <v>0</v>
      </c>
      <c r="BD78" s="19">
        <v>0</v>
      </c>
      <c r="BE78" s="19">
        <v>30</v>
      </c>
      <c r="BF78" s="19">
        <v>30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8">
        <v>30</v>
      </c>
      <c r="BR78" s="11">
        <v>30</v>
      </c>
      <c r="BS78" s="11">
        <v>0</v>
      </c>
      <c r="BT78" s="11">
        <v>0</v>
      </c>
      <c r="BU78" s="11">
        <v>0</v>
      </c>
      <c r="BV78" s="11">
        <v>0</v>
      </c>
      <c r="BW78" s="7"/>
    </row>
    <row r="79" spans="1:75" ht="31.5" x14ac:dyDescent="0.25">
      <c r="A79" s="7"/>
      <c r="B79" s="13" t="s">
        <v>35</v>
      </c>
      <c r="C79" s="13" t="s">
        <v>78</v>
      </c>
      <c r="D79" s="13" t="s">
        <v>105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3"/>
      <c r="T79" s="14" t="s">
        <v>106</v>
      </c>
      <c r="U79" s="11">
        <v>240</v>
      </c>
      <c r="V79" s="11">
        <v>0</v>
      </c>
      <c r="W79" s="11">
        <v>0</v>
      </c>
      <c r="X79" s="11">
        <v>240</v>
      </c>
      <c r="Y79" s="11">
        <v>0</v>
      </c>
      <c r="Z79" s="11">
        <v>0</v>
      </c>
      <c r="AA79" s="11">
        <v>25</v>
      </c>
      <c r="AB79" s="11">
        <v>0</v>
      </c>
      <c r="AC79" s="11">
        <v>0</v>
      </c>
      <c r="AD79" s="11">
        <v>25</v>
      </c>
      <c r="AE79" s="11">
        <v>0</v>
      </c>
      <c r="AF79" s="11">
        <v>0</v>
      </c>
      <c r="AG79" s="18">
        <v>265</v>
      </c>
      <c r="AH79" s="19">
        <v>0</v>
      </c>
      <c r="AI79" s="19">
        <v>0</v>
      </c>
      <c r="AJ79" s="19">
        <v>265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8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8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7"/>
    </row>
    <row r="80" spans="1:75" ht="15.75" x14ac:dyDescent="0.25">
      <c r="A80" s="7"/>
      <c r="B80" s="13" t="s">
        <v>35</v>
      </c>
      <c r="C80" s="13" t="s">
        <v>78</v>
      </c>
      <c r="D80" s="13" t="s">
        <v>105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3" t="s">
        <v>64</v>
      </c>
      <c r="T80" s="14" t="s">
        <v>65</v>
      </c>
      <c r="U80" s="11">
        <v>240</v>
      </c>
      <c r="V80" s="11">
        <v>0</v>
      </c>
      <c r="W80" s="11">
        <v>0</v>
      </c>
      <c r="X80" s="11">
        <v>240</v>
      </c>
      <c r="Y80" s="11">
        <v>0</v>
      </c>
      <c r="Z80" s="11">
        <v>0</v>
      </c>
      <c r="AA80" s="11">
        <v>25</v>
      </c>
      <c r="AB80" s="11">
        <v>0</v>
      </c>
      <c r="AC80" s="11">
        <v>0</v>
      </c>
      <c r="AD80" s="11">
        <v>25</v>
      </c>
      <c r="AE80" s="11">
        <v>0</v>
      </c>
      <c r="AF80" s="11">
        <v>0</v>
      </c>
      <c r="AG80" s="18">
        <v>265</v>
      </c>
      <c r="AH80" s="19">
        <v>0</v>
      </c>
      <c r="AI80" s="19">
        <v>0</v>
      </c>
      <c r="AJ80" s="19">
        <v>265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8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8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7"/>
    </row>
    <row r="81" spans="1:75" ht="31.5" x14ac:dyDescent="0.25">
      <c r="A81" s="7"/>
      <c r="B81" s="13" t="s">
        <v>35</v>
      </c>
      <c r="C81" s="13" t="s">
        <v>78</v>
      </c>
      <c r="D81" s="13" t="s">
        <v>48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3"/>
      <c r="T81" s="14" t="s">
        <v>49</v>
      </c>
      <c r="U81" s="11">
        <v>7319.6120000000001</v>
      </c>
      <c r="V81" s="11">
        <v>0</v>
      </c>
      <c r="W81" s="11">
        <v>0</v>
      </c>
      <c r="X81" s="11">
        <v>7319.6120000000001</v>
      </c>
      <c r="Y81" s="11">
        <v>0</v>
      </c>
      <c r="Z81" s="11">
        <v>0</v>
      </c>
      <c r="AA81" s="11">
        <v>14</v>
      </c>
      <c r="AB81" s="11">
        <v>0</v>
      </c>
      <c r="AC81" s="11">
        <v>0</v>
      </c>
      <c r="AD81" s="11">
        <v>14</v>
      </c>
      <c r="AE81" s="11">
        <v>0</v>
      </c>
      <c r="AF81" s="11">
        <v>0</v>
      </c>
      <c r="AG81" s="18">
        <v>7333.6120000000001</v>
      </c>
      <c r="AH81" s="19">
        <v>0</v>
      </c>
      <c r="AI81" s="19">
        <v>0</v>
      </c>
      <c r="AJ81" s="19">
        <v>7333.6120000000001</v>
      </c>
      <c r="AK81" s="19">
        <v>0</v>
      </c>
      <c r="AL81" s="19">
        <v>0</v>
      </c>
      <c r="AM81" s="19">
        <v>7321.2020000000002</v>
      </c>
      <c r="AN81" s="19">
        <v>0</v>
      </c>
      <c r="AO81" s="19">
        <v>0</v>
      </c>
      <c r="AP81" s="19">
        <v>7321.2020000000002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8">
        <v>7321.2020000000002</v>
      </c>
      <c r="AZ81" s="19">
        <v>0</v>
      </c>
      <c r="BA81" s="19">
        <v>0</v>
      </c>
      <c r="BB81" s="19">
        <v>7321.2020000000002</v>
      </c>
      <c r="BC81" s="19">
        <v>0</v>
      </c>
      <c r="BD81" s="19">
        <v>0</v>
      </c>
      <c r="BE81" s="19">
        <v>7321.2020000000002</v>
      </c>
      <c r="BF81" s="19">
        <v>0</v>
      </c>
      <c r="BG81" s="19">
        <v>0</v>
      </c>
      <c r="BH81" s="19">
        <v>7321.2020000000002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8">
        <v>7321.2020000000002</v>
      </c>
      <c r="BR81" s="11">
        <v>0</v>
      </c>
      <c r="BS81" s="11">
        <v>0</v>
      </c>
      <c r="BT81" s="11">
        <v>7321.2020000000002</v>
      </c>
      <c r="BU81" s="11">
        <v>0</v>
      </c>
      <c r="BV81" s="11">
        <v>0</v>
      </c>
      <c r="BW81" s="7"/>
    </row>
    <row r="82" spans="1:75" ht="94.5" x14ac:dyDescent="0.25">
      <c r="A82" s="7"/>
      <c r="B82" s="13" t="s">
        <v>35</v>
      </c>
      <c r="C82" s="13" t="s">
        <v>78</v>
      </c>
      <c r="D82" s="13" t="s">
        <v>48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3" t="s">
        <v>42</v>
      </c>
      <c r="T82" s="14" t="s">
        <v>43</v>
      </c>
      <c r="U82" s="11">
        <v>7005.1959999999999</v>
      </c>
      <c r="V82" s="11">
        <v>0</v>
      </c>
      <c r="W82" s="11">
        <v>0</v>
      </c>
      <c r="X82" s="11">
        <v>7005.1959999999999</v>
      </c>
      <c r="Y82" s="11">
        <v>0</v>
      </c>
      <c r="Z82" s="11">
        <v>0</v>
      </c>
      <c r="AA82" s="11">
        <v>14</v>
      </c>
      <c r="AB82" s="11">
        <v>0</v>
      </c>
      <c r="AC82" s="11">
        <v>0</v>
      </c>
      <c r="AD82" s="11">
        <v>14</v>
      </c>
      <c r="AE82" s="11">
        <v>0</v>
      </c>
      <c r="AF82" s="11">
        <v>0</v>
      </c>
      <c r="AG82" s="18">
        <v>7019.1959999999999</v>
      </c>
      <c r="AH82" s="19">
        <v>0</v>
      </c>
      <c r="AI82" s="19">
        <v>0</v>
      </c>
      <c r="AJ82" s="19">
        <v>7019.1959999999999</v>
      </c>
      <c r="AK82" s="19">
        <v>0</v>
      </c>
      <c r="AL82" s="19">
        <v>0</v>
      </c>
      <c r="AM82" s="19">
        <v>7006.7860000000001</v>
      </c>
      <c r="AN82" s="19">
        <v>0</v>
      </c>
      <c r="AO82" s="19">
        <v>0</v>
      </c>
      <c r="AP82" s="19">
        <v>7006.7860000000001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8">
        <v>7006.7860000000001</v>
      </c>
      <c r="AZ82" s="19">
        <v>0</v>
      </c>
      <c r="BA82" s="19">
        <v>0</v>
      </c>
      <c r="BB82" s="19">
        <v>7006.7860000000001</v>
      </c>
      <c r="BC82" s="19">
        <v>0</v>
      </c>
      <c r="BD82" s="19">
        <v>0</v>
      </c>
      <c r="BE82" s="19">
        <v>7006.7860000000001</v>
      </c>
      <c r="BF82" s="19">
        <v>0</v>
      </c>
      <c r="BG82" s="19">
        <v>0</v>
      </c>
      <c r="BH82" s="19">
        <v>7006.7860000000001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8">
        <v>7006.7860000000001</v>
      </c>
      <c r="BR82" s="11">
        <v>0</v>
      </c>
      <c r="BS82" s="11">
        <v>0</v>
      </c>
      <c r="BT82" s="11">
        <v>7006.7860000000001</v>
      </c>
      <c r="BU82" s="11">
        <v>0</v>
      </c>
      <c r="BV82" s="11">
        <v>0</v>
      </c>
      <c r="BW82" s="7"/>
    </row>
    <row r="83" spans="1:75" ht="47.25" x14ac:dyDescent="0.25">
      <c r="A83" s="7"/>
      <c r="B83" s="13" t="s">
        <v>35</v>
      </c>
      <c r="C83" s="13" t="s">
        <v>78</v>
      </c>
      <c r="D83" s="13" t="s">
        <v>48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3" t="s">
        <v>50</v>
      </c>
      <c r="T83" s="14" t="s">
        <v>51</v>
      </c>
      <c r="U83" s="11">
        <v>314.416</v>
      </c>
      <c r="V83" s="11">
        <v>0</v>
      </c>
      <c r="W83" s="11">
        <v>0</v>
      </c>
      <c r="X83" s="11">
        <v>314.416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8">
        <v>314.416</v>
      </c>
      <c r="AH83" s="19">
        <v>0</v>
      </c>
      <c r="AI83" s="19">
        <v>0</v>
      </c>
      <c r="AJ83" s="19">
        <v>314.416</v>
      </c>
      <c r="AK83" s="19">
        <v>0</v>
      </c>
      <c r="AL83" s="19">
        <v>0</v>
      </c>
      <c r="AM83" s="19">
        <v>314.416</v>
      </c>
      <c r="AN83" s="19">
        <v>0</v>
      </c>
      <c r="AO83" s="19">
        <v>0</v>
      </c>
      <c r="AP83" s="19">
        <v>314.416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8">
        <v>314.416</v>
      </c>
      <c r="AZ83" s="19">
        <v>0</v>
      </c>
      <c r="BA83" s="19">
        <v>0</v>
      </c>
      <c r="BB83" s="19">
        <v>314.416</v>
      </c>
      <c r="BC83" s="19">
        <v>0</v>
      </c>
      <c r="BD83" s="19">
        <v>0</v>
      </c>
      <c r="BE83" s="19">
        <v>314.416</v>
      </c>
      <c r="BF83" s="19">
        <v>0</v>
      </c>
      <c r="BG83" s="19">
        <v>0</v>
      </c>
      <c r="BH83" s="19">
        <v>314.416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8">
        <v>314.416</v>
      </c>
      <c r="BR83" s="11">
        <v>0</v>
      </c>
      <c r="BS83" s="11">
        <v>0</v>
      </c>
      <c r="BT83" s="11">
        <v>314.416</v>
      </c>
      <c r="BU83" s="11">
        <v>0</v>
      </c>
      <c r="BV83" s="11">
        <v>0</v>
      </c>
      <c r="BW83" s="7"/>
    </row>
    <row r="84" spans="1:75" ht="47.25" x14ac:dyDescent="0.25">
      <c r="A84" s="7"/>
      <c r="B84" s="13" t="s">
        <v>35</v>
      </c>
      <c r="C84" s="13" t="s">
        <v>78</v>
      </c>
      <c r="D84" s="13" t="s">
        <v>107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3"/>
      <c r="T84" s="14" t="s">
        <v>108</v>
      </c>
      <c r="U84" s="11">
        <v>4803.5839999999998</v>
      </c>
      <c r="V84" s="11">
        <v>0</v>
      </c>
      <c r="W84" s="11">
        <v>4803.5839999999998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8">
        <v>4803.5839999999998</v>
      </c>
      <c r="AH84" s="19">
        <v>0</v>
      </c>
      <c r="AI84" s="19">
        <v>4803.5839999999998</v>
      </c>
      <c r="AJ84" s="19">
        <v>0</v>
      </c>
      <c r="AK84" s="19">
        <v>0</v>
      </c>
      <c r="AL84" s="19">
        <v>0</v>
      </c>
      <c r="AM84" s="19">
        <v>4878.3940000000002</v>
      </c>
      <c r="AN84" s="19">
        <v>0</v>
      </c>
      <c r="AO84" s="19">
        <v>4878.3940000000002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8">
        <v>4878.3940000000002</v>
      </c>
      <c r="AZ84" s="19">
        <v>0</v>
      </c>
      <c r="BA84" s="19">
        <v>4878.3940000000002</v>
      </c>
      <c r="BB84" s="19">
        <v>0</v>
      </c>
      <c r="BC84" s="19">
        <v>0</v>
      </c>
      <c r="BD84" s="19">
        <v>0</v>
      </c>
      <c r="BE84" s="19">
        <v>4883.7669999999998</v>
      </c>
      <c r="BF84" s="19">
        <v>0</v>
      </c>
      <c r="BG84" s="19">
        <v>4883.7669999999998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8">
        <v>4883.7669999999998</v>
      </c>
      <c r="BR84" s="11">
        <v>0</v>
      </c>
      <c r="BS84" s="11">
        <v>4883.7669999999998</v>
      </c>
      <c r="BT84" s="11">
        <v>0</v>
      </c>
      <c r="BU84" s="11">
        <v>0</v>
      </c>
      <c r="BV84" s="11">
        <v>0</v>
      </c>
      <c r="BW84" s="7"/>
    </row>
    <row r="85" spans="1:75" ht="94.5" x14ac:dyDescent="0.25">
      <c r="A85" s="7"/>
      <c r="B85" s="13" t="s">
        <v>35</v>
      </c>
      <c r="C85" s="13" t="s">
        <v>78</v>
      </c>
      <c r="D85" s="13" t="s">
        <v>107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3" t="s">
        <v>42</v>
      </c>
      <c r="T85" s="14" t="s">
        <v>43</v>
      </c>
      <c r="U85" s="11">
        <v>4803.5839999999998</v>
      </c>
      <c r="V85" s="11">
        <v>0</v>
      </c>
      <c r="W85" s="11">
        <v>4803.5839999999998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8">
        <v>4803.5839999999998</v>
      </c>
      <c r="AH85" s="19">
        <v>0</v>
      </c>
      <c r="AI85" s="19">
        <v>4803.5839999999998</v>
      </c>
      <c r="AJ85" s="19">
        <v>0</v>
      </c>
      <c r="AK85" s="19">
        <v>0</v>
      </c>
      <c r="AL85" s="19">
        <v>0</v>
      </c>
      <c r="AM85" s="19">
        <v>4878.3940000000002</v>
      </c>
      <c r="AN85" s="19">
        <v>0</v>
      </c>
      <c r="AO85" s="19">
        <v>4878.3940000000002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8">
        <v>4878.3940000000002</v>
      </c>
      <c r="AZ85" s="19">
        <v>0</v>
      </c>
      <c r="BA85" s="19">
        <v>4878.3940000000002</v>
      </c>
      <c r="BB85" s="19">
        <v>0</v>
      </c>
      <c r="BC85" s="19">
        <v>0</v>
      </c>
      <c r="BD85" s="19">
        <v>0</v>
      </c>
      <c r="BE85" s="19">
        <v>4883.7669999999998</v>
      </c>
      <c r="BF85" s="19">
        <v>0</v>
      </c>
      <c r="BG85" s="19">
        <v>4883.7669999999998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8">
        <v>4883.7669999999998</v>
      </c>
      <c r="BR85" s="11">
        <v>0</v>
      </c>
      <c r="BS85" s="11">
        <v>4883.7669999999998</v>
      </c>
      <c r="BT85" s="11">
        <v>0</v>
      </c>
      <c r="BU85" s="11">
        <v>0</v>
      </c>
      <c r="BV85" s="11">
        <v>0</v>
      </c>
      <c r="BW85" s="7"/>
    </row>
    <row r="86" spans="1:75" ht="15.75" x14ac:dyDescent="0.25">
      <c r="A86" s="7"/>
      <c r="B86" s="13" t="s">
        <v>35</v>
      </c>
      <c r="C86" s="13" t="s">
        <v>78</v>
      </c>
      <c r="D86" s="13" t="s">
        <v>109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3"/>
      <c r="T86" s="14" t="s">
        <v>110</v>
      </c>
      <c r="U86" s="11">
        <v>17148.667000000001</v>
      </c>
      <c r="V86" s="11">
        <v>0</v>
      </c>
      <c r="W86" s="11">
        <v>0</v>
      </c>
      <c r="X86" s="11">
        <v>17148.667000000001</v>
      </c>
      <c r="Y86" s="11">
        <v>0</v>
      </c>
      <c r="Z86" s="11">
        <v>0</v>
      </c>
      <c r="AA86" s="11">
        <v>-290.88288999999997</v>
      </c>
      <c r="AB86" s="11">
        <v>0</v>
      </c>
      <c r="AC86" s="11">
        <v>0</v>
      </c>
      <c r="AD86" s="11">
        <v>-290.88288999999997</v>
      </c>
      <c r="AE86" s="11">
        <v>0</v>
      </c>
      <c r="AF86" s="11">
        <v>0</v>
      </c>
      <c r="AG86" s="18">
        <v>16857.784110000001</v>
      </c>
      <c r="AH86" s="19">
        <v>0</v>
      </c>
      <c r="AI86" s="19">
        <v>0</v>
      </c>
      <c r="AJ86" s="19">
        <v>16857.784110000001</v>
      </c>
      <c r="AK86" s="19">
        <v>0</v>
      </c>
      <c r="AL86" s="19">
        <v>0</v>
      </c>
      <c r="AM86" s="19">
        <v>16868.638620000002</v>
      </c>
      <c r="AN86" s="19">
        <v>0</v>
      </c>
      <c r="AO86" s="19">
        <v>0</v>
      </c>
      <c r="AP86" s="19">
        <v>16868.638620000002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8">
        <v>16868.638620000002</v>
      </c>
      <c r="AZ86" s="19">
        <v>0</v>
      </c>
      <c r="BA86" s="19">
        <v>0</v>
      </c>
      <c r="BB86" s="19">
        <v>16868.638620000002</v>
      </c>
      <c r="BC86" s="19">
        <v>0</v>
      </c>
      <c r="BD86" s="19">
        <v>0</v>
      </c>
      <c r="BE86" s="19">
        <v>16268.559600000001</v>
      </c>
      <c r="BF86" s="19">
        <v>0</v>
      </c>
      <c r="BG86" s="19">
        <v>0</v>
      </c>
      <c r="BH86" s="19">
        <v>16268.559600000001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8">
        <v>16268.559600000001</v>
      </c>
      <c r="BR86" s="11">
        <v>0</v>
      </c>
      <c r="BS86" s="11">
        <v>0</v>
      </c>
      <c r="BT86" s="11">
        <v>16268.559600000001</v>
      </c>
      <c r="BU86" s="11">
        <v>0</v>
      </c>
      <c r="BV86" s="11">
        <v>0</v>
      </c>
      <c r="BW86" s="7"/>
    </row>
    <row r="87" spans="1:75" ht="94.5" x14ac:dyDescent="0.25">
      <c r="A87" s="7"/>
      <c r="B87" s="13" t="s">
        <v>35</v>
      </c>
      <c r="C87" s="13" t="s">
        <v>78</v>
      </c>
      <c r="D87" s="13" t="s">
        <v>109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3" t="s">
        <v>42</v>
      </c>
      <c r="T87" s="14" t="s">
        <v>43</v>
      </c>
      <c r="U87" s="11">
        <v>15798.707</v>
      </c>
      <c r="V87" s="11">
        <v>0</v>
      </c>
      <c r="W87" s="11">
        <v>0</v>
      </c>
      <c r="X87" s="11">
        <v>15798.707</v>
      </c>
      <c r="Y87" s="11">
        <v>0</v>
      </c>
      <c r="Z87" s="11">
        <v>0</v>
      </c>
      <c r="AA87" s="11">
        <v>-86.882890000000003</v>
      </c>
      <c r="AB87" s="11">
        <v>0</v>
      </c>
      <c r="AC87" s="11">
        <v>0</v>
      </c>
      <c r="AD87" s="11">
        <v>-86.882890000000003</v>
      </c>
      <c r="AE87" s="11">
        <v>0</v>
      </c>
      <c r="AF87" s="11">
        <v>0</v>
      </c>
      <c r="AG87" s="18">
        <v>15711.82411</v>
      </c>
      <c r="AH87" s="19">
        <v>0</v>
      </c>
      <c r="AI87" s="19">
        <v>0</v>
      </c>
      <c r="AJ87" s="19">
        <v>15711.82411</v>
      </c>
      <c r="AK87" s="19">
        <v>0</v>
      </c>
      <c r="AL87" s="19">
        <v>0</v>
      </c>
      <c r="AM87" s="19">
        <v>15518.678620000001</v>
      </c>
      <c r="AN87" s="19">
        <v>0</v>
      </c>
      <c r="AO87" s="19">
        <v>0</v>
      </c>
      <c r="AP87" s="19">
        <v>15518.678620000001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8">
        <v>15518.678620000001</v>
      </c>
      <c r="AZ87" s="19">
        <v>0</v>
      </c>
      <c r="BA87" s="19">
        <v>0</v>
      </c>
      <c r="BB87" s="19">
        <v>15518.678620000001</v>
      </c>
      <c r="BC87" s="19">
        <v>0</v>
      </c>
      <c r="BD87" s="19">
        <v>0</v>
      </c>
      <c r="BE87" s="19">
        <v>14918.5996</v>
      </c>
      <c r="BF87" s="19">
        <v>0</v>
      </c>
      <c r="BG87" s="19">
        <v>0</v>
      </c>
      <c r="BH87" s="19">
        <v>14918.5996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8">
        <v>14918.5996</v>
      </c>
      <c r="BR87" s="11">
        <v>0</v>
      </c>
      <c r="BS87" s="11">
        <v>0</v>
      </c>
      <c r="BT87" s="11">
        <v>14918.5996</v>
      </c>
      <c r="BU87" s="11">
        <v>0</v>
      </c>
      <c r="BV87" s="11">
        <v>0</v>
      </c>
      <c r="BW87" s="7"/>
    </row>
    <row r="88" spans="1:75" ht="47.25" x14ac:dyDescent="0.25">
      <c r="A88" s="7"/>
      <c r="B88" s="13" t="s">
        <v>35</v>
      </c>
      <c r="C88" s="13" t="s">
        <v>78</v>
      </c>
      <c r="D88" s="13" t="s">
        <v>109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3" t="s">
        <v>50</v>
      </c>
      <c r="T88" s="14" t="s">
        <v>51</v>
      </c>
      <c r="U88" s="11">
        <v>1349.96</v>
      </c>
      <c r="V88" s="11">
        <v>0</v>
      </c>
      <c r="W88" s="11">
        <v>0</v>
      </c>
      <c r="X88" s="11">
        <v>1349.96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8">
        <f>1349.96-204</f>
        <v>1145.96</v>
      </c>
      <c r="AH88" s="19">
        <v>0</v>
      </c>
      <c r="AI88" s="19">
        <v>0</v>
      </c>
      <c r="AJ88" s="19">
        <v>1349.96</v>
      </c>
      <c r="AK88" s="19">
        <v>0</v>
      </c>
      <c r="AL88" s="19">
        <v>0</v>
      </c>
      <c r="AM88" s="19">
        <v>1349.96</v>
      </c>
      <c r="AN88" s="19">
        <v>0</v>
      </c>
      <c r="AO88" s="19">
        <v>0</v>
      </c>
      <c r="AP88" s="19">
        <v>1349.96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8">
        <v>1349.96</v>
      </c>
      <c r="AZ88" s="19">
        <v>0</v>
      </c>
      <c r="BA88" s="19">
        <v>0</v>
      </c>
      <c r="BB88" s="19">
        <v>1349.96</v>
      </c>
      <c r="BC88" s="19">
        <v>0</v>
      </c>
      <c r="BD88" s="19">
        <v>0</v>
      </c>
      <c r="BE88" s="19">
        <v>1349.96</v>
      </c>
      <c r="BF88" s="19">
        <v>0</v>
      </c>
      <c r="BG88" s="19">
        <v>0</v>
      </c>
      <c r="BH88" s="19">
        <v>1349.96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8">
        <v>1349.96</v>
      </c>
      <c r="BR88" s="11">
        <v>0</v>
      </c>
      <c r="BS88" s="11">
        <v>0</v>
      </c>
      <c r="BT88" s="11">
        <v>1349.96</v>
      </c>
      <c r="BU88" s="11">
        <v>0</v>
      </c>
      <c r="BV88" s="11">
        <v>0</v>
      </c>
      <c r="BW88" s="7"/>
    </row>
    <row r="89" spans="1:75" ht="15.75" x14ac:dyDescent="0.25">
      <c r="A89" s="7"/>
      <c r="B89" s="13" t="s">
        <v>35</v>
      </c>
      <c r="C89" s="13" t="s">
        <v>78</v>
      </c>
      <c r="D89" s="13" t="s">
        <v>111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3"/>
      <c r="T89" s="14" t="s">
        <v>110</v>
      </c>
      <c r="U89" s="11">
        <v>2878.4029999999998</v>
      </c>
      <c r="V89" s="11">
        <v>0</v>
      </c>
      <c r="W89" s="11">
        <v>0</v>
      </c>
      <c r="X89" s="11">
        <v>2878.4029999999998</v>
      </c>
      <c r="Y89" s="11">
        <v>0</v>
      </c>
      <c r="Z89" s="11">
        <v>0</v>
      </c>
      <c r="AA89" s="11">
        <v>-46.562840000000001</v>
      </c>
      <c r="AB89" s="11">
        <v>0</v>
      </c>
      <c r="AC89" s="11">
        <v>0</v>
      </c>
      <c r="AD89" s="11">
        <v>-46.562840000000001</v>
      </c>
      <c r="AE89" s="11">
        <v>0</v>
      </c>
      <c r="AF89" s="11">
        <v>0</v>
      </c>
      <c r="AG89" s="18">
        <v>2831.8401600000002</v>
      </c>
      <c r="AH89" s="19">
        <v>0</v>
      </c>
      <c r="AI89" s="19">
        <v>0</v>
      </c>
      <c r="AJ89" s="19">
        <v>2831.8401600000002</v>
      </c>
      <c r="AK89" s="19">
        <v>0</v>
      </c>
      <c r="AL89" s="19">
        <v>0</v>
      </c>
      <c r="AM89" s="19">
        <v>2878.4029999999998</v>
      </c>
      <c r="AN89" s="19">
        <v>0</v>
      </c>
      <c r="AO89" s="19">
        <v>0</v>
      </c>
      <c r="AP89" s="19">
        <v>2878.4029999999998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8">
        <v>2878.4029999999998</v>
      </c>
      <c r="AZ89" s="19">
        <v>0</v>
      </c>
      <c r="BA89" s="19">
        <v>0</v>
      </c>
      <c r="BB89" s="19">
        <v>2878.4029999999998</v>
      </c>
      <c r="BC89" s="19">
        <v>0</v>
      </c>
      <c r="BD89" s="19">
        <v>0</v>
      </c>
      <c r="BE89" s="19">
        <v>2878.4029999999998</v>
      </c>
      <c r="BF89" s="19">
        <v>0</v>
      </c>
      <c r="BG89" s="19">
        <v>0</v>
      </c>
      <c r="BH89" s="19">
        <v>2878.4029999999998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8">
        <v>2878.4029999999998</v>
      </c>
      <c r="BR89" s="11">
        <v>0</v>
      </c>
      <c r="BS89" s="11">
        <v>0</v>
      </c>
      <c r="BT89" s="11">
        <v>2878.4029999999998</v>
      </c>
      <c r="BU89" s="11">
        <v>0</v>
      </c>
      <c r="BV89" s="11">
        <v>0</v>
      </c>
      <c r="BW89" s="7"/>
    </row>
    <row r="90" spans="1:75" ht="94.5" x14ac:dyDescent="0.25">
      <c r="A90" s="7"/>
      <c r="B90" s="13" t="s">
        <v>35</v>
      </c>
      <c r="C90" s="13" t="s">
        <v>78</v>
      </c>
      <c r="D90" s="13" t="s">
        <v>111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3" t="s">
        <v>42</v>
      </c>
      <c r="T90" s="14" t="s">
        <v>43</v>
      </c>
      <c r="U90" s="11">
        <v>2283.9810000000002</v>
      </c>
      <c r="V90" s="11">
        <v>0</v>
      </c>
      <c r="W90" s="11">
        <v>0</v>
      </c>
      <c r="X90" s="11">
        <v>2283.9810000000002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8">
        <v>2283.9810000000002</v>
      </c>
      <c r="AH90" s="19">
        <v>0</v>
      </c>
      <c r="AI90" s="19">
        <v>0</v>
      </c>
      <c r="AJ90" s="19">
        <v>2283.9810000000002</v>
      </c>
      <c r="AK90" s="19">
        <v>0</v>
      </c>
      <c r="AL90" s="19">
        <v>0</v>
      </c>
      <c r="AM90" s="19">
        <v>2283.9810000000002</v>
      </c>
      <c r="AN90" s="19">
        <v>0</v>
      </c>
      <c r="AO90" s="19">
        <v>0</v>
      </c>
      <c r="AP90" s="19">
        <v>2283.9810000000002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8">
        <v>2283.9810000000002</v>
      </c>
      <c r="AZ90" s="19">
        <v>0</v>
      </c>
      <c r="BA90" s="19">
        <v>0</v>
      </c>
      <c r="BB90" s="19">
        <v>2283.9810000000002</v>
      </c>
      <c r="BC90" s="19">
        <v>0</v>
      </c>
      <c r="BD90" s="19">
        <v>0</v>
      </c>
      <c r="BE90" s="19">
        <v>2283.9810000000002</v>
      </c>
      <c r="BF90" s="19">
        <v>0</v>
      </c>
      <c r="BG90" s="19">
        <v>0</v>
      </c>
      <c r="BH90" s="19">
        <v>2283.9810000000002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8">
        <v>2283.9810000000002</v>
      </c>
      <c r="BR90" s="11">
        <v>0</v>
      </c>
      <c r="BS90" s="11">
        <v>0</v>
      </c>
      <c r="BT90" s="11">
        <v>2283.9810000000002</v>
      </c>
      <c r="BU90" s="11">
        <v>0</v>
      </c>
      <c r="BV90" s="11">
        <v>0</v>
      </c>
      <c r="BW90" s="7"/>
    </row>
    <row r="91" spans="1:75" ht="47.25" x14ac:dyDescent="0.25">
      <c r="A91" s="7"/>
      <c r="B91" s="13" t="s">
        <v>35</v>
      </c>
      <c r="C91" s="13" t="s">
        <v>78</v>
      </c>
      <c r="D91" s="13" t="s">
        <v>111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3" t="s">
        <v>50</v>
      </c>
      <c r="T91" s="14" t="s">
        <v>51</v>
      </c>
      <c r="U91" s="11">
        <v>389.42200000000003</v>
      </c>
      <c r="V91" s="11">
        <v>0</v>
      </c>
      <c r="W91" s="11">
        <v>0</v>
      </c>
      <c r="X91" s="11">
        <v>389.42200000000003</v>
      </c>
      <c r="Y91" s="11">
        <v>0</v>
      </c>
      <c r="Z91" s="11">
        <v>0</v>
      </c>
      <c r="AA91" s="11">
        <v>-46.562840000000001</v>
      </c>
      <c r="AB91" s="11">
        <v>0</v>
      </c>
      <c r="AC91" s="11">
        <v>0</v>
      </c>
      <c r="AD91" s="11">
        <v>-46.562840000000001</v>
      </c>
      <c r="AE91" s="11">
        <v>0</v>
      </c>
      <c r="AF91" s="11">
        <v>0</v>
      </c>
      <c r="AG91" s="18">
        <v>342.85915999999997</v>
      </c>
      <c r="AH91" s="19">
        <v>0</v>
      </c>
      <c r="AI91" s="19">
        <v>0</v>
      </c>
      <c r="AJ91" s="19">
        <v>342.85915999999997</v>
      </c>
      <c r="AK91" s="19">
        <v>0</v>
      </c>
      <c r="AL91" s="19">
        <v>0</v>
      </c>
      <c r="AM91" s="19">
        <v>389.42200000000003</v>
      </c>
      <c r="AN91" s="19">
        <v>0</v>
      </c>
      <c r="AO91" s="19">
        <v>0</v>
      </c>
      <c r="AP91" s="19">
        <v>389.42200000000003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8">
        <v>389.42200000000003</v>
      </c>
      <c r="AZ91" s="19">
        <v>0</v>
      </c>
      <c r="BA91" s="19">
        <v>0</v>
      </c>
      <c r="BB91" s="19">
        <v>389.42200000000003</v>
      </c>
      <c r="BC91" s="19">
        <v>0</v>
      </c>
      <c r="BD91" s="19">
        <v>0</v>
      </c>
      <c r="BE91" s="19">
        <v>389.42200000000003</v>
      </c>
      <c r="BF91" s="19">
        <v>0</v>
      </c>
      <c r="BG91" s="19">
        <v>0</v>
      </c>
      <c r="BH91" s="19">
        <v>389.42200000000003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8">
        <v>389.42200000000003</v>
      </c>
      <c r="BR91" s="11">
        <v>0</v>
      </c>
      <c r="BS91" s="11">
        <v>0</v>
      </c>
      <c r="BT91" s="11">
        <v>389.42200000000003</v>
      </c>
      <c r="BU91" s="11">
        <v>0</v>
      </c>
      <c r="BV91" s="11">
        <v>0</v>
      </c>
      <c r="BW91" s="7"/>
    </row>
    <row r="92" spans="1:75" ht="15.75" x14ac:dyDescent="0.25">
      <c r="A92" s="7"/>
      <c r="B92" s="13" t="s">
        <v>35</v>
      </c>
      <c r="C92" s="13" t="s">
        <v>78</v>
      </c>
      <c r="D92" s="13" t="s">
        <v>111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3" t="s">
        <v>64</v>
      </c>
      <c r="T92" s="14" t="s">
        <v>65</v>
      </c>
      <c r="U92" s="11">
        <v>205</v>
      </c>
      <c r="V92" s="11">
        <v>0</v>
      </c>
      <c r="W92" s="11">
        <v>0</v>
      </c>
      <c r="X92" s="11">
        <v>205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8">
        <v>205</v>
      </c>
      <c r="AH92" s="19">
        <v>0</v>
      </c>
      <c r="AI92" s="19">
        <v>0</v>
      </c>
      <c r="AJ92" s="19">
        <v>205</v>
      </c>
      <c r="AK92" s="19">
        <v>0</v>
      </c>
      <c r="AL92" s="19">
        <v>0</v>
      </c>
      <c r="AM92" s="19">
        <v>205</v>
      </c>
      <c r="AN92" s="19">
        <v>0</v>
      </c>
      <c r="AO92" s="19">
        <v>0</v>
      </c>
      <c r="AP92" s="19">
        <v>205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8">
        <v>205</v>
      </c>
      <c r="AZ92" s="19">
        <v>0</v>
      </c>
      <c r="BA92" s="19">
        <v>0</v>
      </c>
      <c r="BB92" s="19">
        <v>205</v>
      </c>
      <c r="BC92" s="19">
        <v>0</v>
      </c>
      <c r="BD92" s="19">
        <v>0</v>
      </c>
      <c r="BE92" s="19">
        <v>205</v>
      </c>
      <c r="BF92" s="19">
        <v>0</v>
      </c>
      <c r="BG92" s="19">
        <v>0</v>
      </c>
      <c r="BH92" s="19">
        <v>205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8">
        <v>205</v>
      </c>
      <c r="BR92" s="11">
        <v>0</v>
      </c>
      <c r="BS92" s="11">
        <v>0</v>
      </c>
      <c r="BT92" s="11">
        <v>205</v>
      </c>
      <c r="BU92" s="11">
        <v>0</v>
      </c>
      <c r="BV92" s="11">
        <v>0</v>
      </c>
      <c r="BW92" s="7"/>
    </row>
    <row r="93" spans="1:75" ht="15.75" x14ac:dyDescent="0.25">
      <c r="A93" s="1"/>
      <c r="B93" s="12" t="s">
        <v>38</v>
      </c>
      <c r="C93" s="12" t="s">
        <v>36</v>
      </c>
      <c r="D93" s="12"/>
      <c r="S93" s="12"/>
      <c r="T93" s="12" t="s">
        <v>112</v>
      </c>
      <c r="U93" s="10">
        <v>525.79999999999995</v>
      </c>
      <c r="V93" s="10">
        <v>525.79999999999995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6">
        <v>525.79999999999995</v>
      </c>
      <c r="AH93" s="17">
        <v>525.79999999999995</v>
      </c>
      <c r="AI93" s="17">
        <v>0</v>
      </c>
      <c r="AJ93" s="17">
        <v>0</v>
      </c>
      <c r="AK93" s="17">
        <v>0</v>
      </c>
      <c r="AL93" s="17">
        <v>0</v>
      </c>
      <c r="AM93" s="17">
        <v>547.9</v>
      </c>
      <c r="AN93" s="17">
        <v>547.9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6">
        <v>547.9</v>
      </c>
      <c r="AZ93" s="17">
        <v>547.9</v>
      </c>
      <c r="BA93" s="17">
        <v>0</v>
      </c>
      <c r="BB93" s="17">
        <v>0</v>
      </c>
      <c r="BC93" s="17">
        <v>0</v>
      </c>
      <c r="BD93" s="17">
        <v>0</v>
      </c>
      <c r="BE93" s="17">
        <v>566.9</v>
      </c>
      <c r="BF93" s="17">
        <v>566.9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6">
        <v>566.9</v>
      </c>
      <c r="BR93" s="10">
        <v>566.9</v>
      </c>
      <c r="BS93" s="10">
        <v>0</v>
      </c>
      <c r="BT93" s="10">
        <v>0</v>
      </c>
      <c r="BU93" s="10">
        <v>0</v>
      </c>
      <c r="BV93" s="10">
        <v>0</v>
      </c>
    </row>
    <row r="94" spans="1:75" ht="31.5" x14ac:dyDescent="0.25">
      <c r="A94" s="7"/>
      <c r="B94" s="13" t="s">
        <v>38</v>
      </c>
      <c r="C94" s="13" t="s">
        <v>44</v>
      </c>
      <c r="D94" s="13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3"/>
      <c r="T94" s="14" t="s">
        <v>113</v>
      </c>
      <c r="U94" s="11">
        <v>525.79999999999995</v>
      </c>
      <c r="V94" s="11">
        <v>525.79999999999995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8">
        <v>525.79999999999995</v>
      </c>
      <c r="AH94" s="19">
        <v>525.79999999999995</v>
      </c>
      <c r="AI94" s="19">
        <v>0</v>
      </c>
      <c r="AJ94" s="19">
        <v>0</v>
      </c>
      <c r="AK94" s="19">
        <v>0</v>
      </c>
      <c r="AL94" s="19">
        <v>0</v>
      </c>
      <c r="AM94" s="19">
        <v>547.9</v>
      </c>
      <c r="AN94" s="19">
        <v>547.9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8">
        <v>547.9</v>
      </c>
      <c r="AZ94" s="19">
        <v>547.9</v>
      </c>
      <c r="BA94" s="19">
        <v>0</v>
      </c>
      <c r="BB94" s="19">
        <v>0</v>
      </c>
      <c r="BC94" s="19">
        <v>0</v>
      </c>
      <c r="BD94" s="19">
        <v>0</v>
      </c>
      <c r="BE94" s="19">
        <v>566.9</v>
      </c>
      <c r="BF94" s="19">
        <v>566.9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8">
        <v>566.9</v>
      </c>
      <c r="BR94" s="11">
        <v>566.9</v>
      </c>
      <c r="BS94" s="11">
        <v>0</v>
      </c>
      <c r="BT94" s="11">
        <v>0</v>
      </c>
      <c r="BU94" s="11">
        <v>0</v>
      </c>
      <c r="BV94" s="11">
        <v>0</v>
      </c>
      <c r="BW94" s="7"/>
    </row>
    <row r="95" spans="1:75" ht="63" x14ac:dyDescent="0.25">
      <c r="A95" s="7"/>
      <c r="B95" s="13" t="s">
        <v>38</v>
      </c>
      <c r="C95" s="13" t="s">
        <v>44</v>
      </c>
      <c r="D95" s="13" t="s">
        <v>114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3"/>
      <c r="T95" s="14" t="s">
        <v>115</v>
      </c>
      <c r="U95" s="11">
        <v>525.79999999999995</v>
      </c>
      <c r="V95" s="11">
        <v>525.79999999999995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8">
        <v>525.79999999999995</v>
      </c>
      <c r="AH95" s="19">
        <v>525.79999999999995</v>
      </c>
      <c r="AI95" s="19">
        <v>0</v>
      </c>
      <c r="AJ95" s="19">
        <v>0</v>
      </c>
      <c r="AK95" s="19">
        <v>0</v>
      </c>
      <c r="AL95" s="19">
        <v>0</v>
      </c>
      <c r="AM95" s="19">
        <v>547.9</v>
      </c>
      <c r="AN95" s="19">
        <v>547.9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8">
        <v>547.9</v>
      </c>
      <c r="AZ95" s="19">
        <v>547.9</v>
      </c>
      <c r="BA95" s="19">
        <v>0</v>
      </c>
      <c r="BB95" s="19">
        <v>0</v>
      </c>
      <c r="BC95" s="19">
        <v>0</v>
      </c>
      <c r="BD95" s="19">
        <v>0</v>
      </c>
      <c r="BE95" s="19">
        <v>566.9</v>
      </c>
      <c r="BF95" s="19">
        <v>566.9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8">
        <v>566.9</v>
      </c>
      <c r="BR95" s="11">
        <v>566.9</v>
      </c>
      <c r="BS95" s="11">
        <v>0</v>
      </c>
      <c r="BT95" s="11">
        <v>0</v>
      </c>
      <c r="BU95" s="11">
        <v>0</v>
      </c>
      <c r="BV95" s="11">
        <v>0</v>
      </c>
      <c r="BW95" s="7"/>
    </row>
    <row r="96" spans="1:75" ht="94.5" x14ac:dyDescent="0.25">
      <c r="A96" s="7"/>
      <c r="B96" s="13" t="s">
        <v>38</v>
      </c>
      <c r="C96" s="13" t="s">
        <v>44</v>
      </c>
      <c r="D96" s="13" t="s">
        <v>114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3" t="s">
        <v>42</v>
      </c>
      <c r="T96" s="14" t="s">
        <v>43</v>
      </c>
      <c r="U96" s="11">
        <v>525.79999999999995</v>
      </c>
      <c r="V96" s="11">
        <v>525.79999999999995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8">
        <v>525.79999999999995</v>
      </c>
      <c r="AH96" s="19">
        <v>525.79999999999995</v>
      </c>
      <c r="AI96" s="19">
        <v>0</v>
      </c>
      <c r="AJ96" s="19">
        <v>0</v>
      </c>
      <c r="AK96" s="19">
        <v>0</v>
      </c>
      <c r="AL96" s="19">
        <v>0</v>
      </c>
      <c r="AM96" s="19">
        <v>547.9</v>
      </c>
      <c r="AN96" s="19">
        <v>547.9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8">
        <v>547.9</v>
      </c>
      <c r="AZ96" s="19">
        <v>547.9</v>
      </c>
      <c r="BA96" s="19">
        <v>0</v>
      </c>
      <c r="BB96" s="19">
        <v>0</v>
      </c>
      <c r="BC96" s="19">
        <v>0</v>
      </c>
      <c r="BD96" s="19">
        <v>0</v>
      </c>
      <c r="BE96" s="19">
        <v>566.9</v>
      </c>
      <c r="BF96" s="19">
        <v>566.9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8">
        <v>566.9</v>
      </c>
      <c r="BR96" s="11">
        <v>566.9</v>
      </c>
      <c r="BS96" s="11">
        <v>0</v>
      </c>
      <c r="BT96" s="11">
        <v>0</v>
      </c>
      <c r="BU96" s="11">
        <v>0</v>
      </c>
      <c r="BV96" s="11">
        <v>0</v>
      </c>
      <c r="BW96" s="7"/>
    </row>
    <row r="97" spans="1:75" ht="15.75" x14ac:dyDescent="0.25">
      <c r="A97" s="1"/>
      <c r="B97" s="12" t="s">
        <v>44</v>
      </c>
      <c r="C97" s="12" t="s">
        <v>36</v>
      </c>
      <c r="D97" s="12"/>
      <c r="S97" s="12"/>
      <c r="T97" s="12" t="s">
        <v>116</v>
      </c>
      <c r="U97" s="10">
        <v>10699.11</v>
      </c>
      <c r="V97" s="10">
        <v>0</v>
      </c>
      <c r="W97" s="10">
        <v>97.9</v>
      </c>
      <c r="X97" s="10">
        <v>10601.21</v>
      </c>
      <c r="Y97" s="10">
        <v>0</v>
      </c>
      <c r="Z97" s="10">
        <v>0</v>
      </c>
      <c r="AA97" s="10">
        <v>4060.5536999999999</v>
      </c>
      <c r="AB97" s="10">
        <v>0</v>
      </c>
      <c r="AC97" s="10">
        <v>0</v>
      </c>
      <c r="AD97" s="10">
        <v>4060.5536999999999</v>
      </c>
      <c r="AE97" s="10">
        <v>0</v>
      </c>
      <c r="AF97" s="10">
        <v>0</v>
      </c>
      <c r="AG97" s="16">
        <v>14759.663699999999</v>
      </c>
      <c r="AH97" s="17">
        <v>0</v>
      </c>
      <c r="AI97" s="17">
        <v>97.9</v>
      </c>
      <c r="AJ97" s="17">
        <v>14661.7637</v>
      </c>
      <c r="AK97" s="17">
        <v>0</v>
      </c>
      <c r="AL97" s="17">
        <v>0</v>
      </c>
      <c r="AM97" s="17">
        <v>14999.18</v>
      </c>
      <c r="AN97" s="17">
        <v>0</v>
      </c>
      <c r="AO97" s="17">
        <v>97.9</v>
      </c>
      <c r="AP97" s="17">
        <v>14901.28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6">
        <v>14999.18</v>
      </c>
      <c r="AZ97" s="17">
        <v>0</v>
      </c>
      <c r="BA97" s="17">
        <v>97.9</v>
      </c>
      <c r="BB97" s="17">
        <v>14901.28</v>
      </c>
      <c r="BC97" s="17">
        <v>0</v>
      </c>
      <c r="BD97" s="17">
        <v>0</v>
      </c>
      <c r="BE97" s="17">
        <v>14938.5</v>
      </c>
      <c r="BF97" s="17">
        <v>0</v>
      </c>
      <c r="BG97" s="17">
        <v>97.9</v>
      </c>
      <c r="BH97" s="17">
        <v>14840.6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6">
        <v>14938.5</v>
      </c>
      <c r="BR97" s="10">
        <v>0</v>
      </c>
      <c r="BS97" s="10">
        <v>97.9</v>
      </c>
      <c r="BT97" s="10">
        <v>14840.6</v>
      </c>
      <c r="BU97" s="10">
        <v>0</v>
      </c>
      <c r="BV97" s="10">
        <v>0</v>
      </c>
    </row>
    <row r="98" spans="1:75" ht="15.75" x14ac:dyDescent="0.25">
      <c r="A98" s="7"/>
      <c r="B98" s="13" t="s">
        <v>44</v>
      </c>
      <c r="C98" s="13" t="s">
        <v>117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3"/>
      <c r="T98" s="14" t="s">
        <v>118</v>
      </c>
      <c r="U98" s="11">
        <v>10036.530000000001</v>
      </c>
      <c r="V98" s="11">
        <v>0</v>
      </c>
      <c r="W98" s="11">
        <v>0</v>
      </c>
      <c r="X98" s="11">
        <v>10036.530000000001</v>
      </c>
      <c r="Y98" s="11">
        <v>0</v>
      </c>
      <c r="Z98" s="11">
        <v>0</v>
      </c>
      <c r="AA98" s="11">
        <v>4081.7687000000001</v>
      </c>
      <c r="AB98" s="11">
        <v>0</v>
      </c>
      <c r="AC98" s="11">
        <v>0</v>
      </c>
      <c r="AD98" s="11">
        <v>4081.7687000000001</v>
      </c>
      <c r="AE98" s="11">
        <v>0</v>
      </c>
      <c r="AF98" s="11">
        <v>0</v>
      </c>
      <c r="AG98" s="18">
        <v>14118.298699999999</v>
      </c>
      <c r="AH98" s="19">
        <v>0</v>
      </c>
      <c r="AI98" s="19">
        <v>0</v>
      </c>
      <c r="AJ98" s="19">
        <v>14118.298699999999</v>
      </c>
      <c r="AK98" s="19">
        <v>0</v>
      </c>
      <c r="AL98" s="19">
        <v>0</v>
      </c>
      <c r="AM98" s="19">
        <v>14336.6</v>
      </c>
      <c r="AN98" s="19">
        <v>0</v>
      </c>
      <c r="AO98" s="19">
        <v>0</v>
      </c>
      <c r="AP98" s="19">
        <v>14336.6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8">
        <v>14336.6</v>
      </c>
      <c r="AZ98" s="19">
        <v>0</v>
      </c>
      <c r="BA98" s="19">
        <v>0</v>
      </c>
      <c r="BB98" s="19">
        <v>14336.6</v>
      </c>
      <c r="BC98" s="19">
        <v>0</v>
      </c>
      <c r="BD98" s="19">
        <v>0</v>
      </c>
      <c r="BE98" s="19">
        <v>14336.6</v>
      </c>
      <c r="BF98" s="19">
        <v>0</v>
      </c>
      <c r="BG98" s="19">
        <v>0</v>
      </c>
      <c r="BH98" s="19">
        <v>14336.6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8">
        <v>14336.6</v>
      </c>
      <c r="BR98" s="11">
        <v>0</v>
      </c>
      <c r="BS98" s="11">
        <v>0</v>
      </c>
      <c r="BT98" s="11">
        <v>14336.6</v>
      </c>
      <c r="BU98" s="11">
        <v>0</v>
      </c>
      <c r="BV98" s="11">
        <v>0</v>
      </c>
      <c r="BW98" s="7"/>
    </row>
    <row r="99" spans="1:75" ht="15.75" x14ac:dyDescent="0.25">
      <c r="A99" s="7"/>
      <c r="B99" s="13" t="s">
        <v>44</v>
      </c>
      <c r="C99" s="13" t="s">
        <v>117</v>
      </c>
      <c r="D99" s="13" t="s">
        <v>119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3"/>
      <c r="T99" s="14" t="s">
        <v>110</v>
      </c>
      <c r="U99" s="11">
        <v>9436.5300000000007</v>
      </c>
      <c r="V99" s="11">
        <v>0</v>
      </c>
      <c r="W99" s="11">
        <v>0</v>
      </c>
      <c r="X99" s="11">
        <v>9436.5300000000007</v>
      </c>
      <c r="Y99" s="11">
        <v>0</v>
      </c>
      <c r="Z99" s="11">
        <v>0</v>
      </c>
      <c r="AA99" s="11">
        <v>4086.8828899999999</v>
      </c>
      <c r="AB99" s="11">
        <v>0</v>
      </c>
      <c r="AC99" s="11">
        <v>0</v>
      </c>
      <c r="AD99" s="11">
        <v>4086.8828899999999</v>
      </c>
      <c r="AE99" s="11">
        <v>0</v>
      </c>
      <c r="AF99" s="11">
        <v>0</v>
      </c>
      <c r="AG99" s="18">
        <v>13523.41289</v>
      </c>
      <c r="AH99" s="19">
        <v>0</v>
      </c>
      <c r="AI99" s="19">
        <v>0</v>
      </c>
      <c r="AJ99" s="19">
        <v>13523.41289</v>
      </c>
      <c r="AK99" s="19">
        <v>0</v>
      </c>
      <c r="AL99" s="19">
        <v>0</v>
      </c>
      <c r="AM99" s="19">
        <v>13736.6</v>
      </c>
      <c r="AN99" s="19">
        <v>0</v>
      </c>
      <c r="AO99" s="19">
        <v>0</v>
      </c>
      <c r="AP99" s="19">
        <v>13736.6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8">
        <v>13736.6</v>
      </c>
      <c r="AZ99" s="19">
        <v>0</v>
      </c>
      <c r="BA99" s="19">
        <v>0</v>
      </c>
      <c r="BB99" s="19">
        <v>13736.6</v>
      </c>
      <c r="BC99" s="19">
        <v>0</v>
      </c>
      <c r="BD99" s="19">
        <v>0</v>
      </c>
      <c r="BE99" s="19">
        <v>13736.6</v>
      </c>
      <c r="BF99" s="19">
        <v>0</v>
      </c>
      <c r="BG99" s="19">
        <v>0</v>
      </c>
      <c r="BH99" s="19">
        <v>13736.6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8">
        <v>13736.6</v>
      </c>
      <c r="BR99" s="11">
        <v>0</v>
      </c>
      <c r="BS99" s="11">
        <v>0</v>
      </c>
      <c r="BT99" s="11">
        <v>13736.6</v>
      </c>
      <c r="BU99" s="11">
        <v>0</v>
      </c>
      <c r="BV99" s="11">
        <v>0</v>
      </c>
      <c r="BW99" s="7"/>
    </row>
    <row r="100" spans="1:75" ht="94.5" x14ac:dyDescent="0.25">
      <c r="A100" s="7"/>
      <c r="B100" s="13" t="s">
        <v>44</v>
      </c>
      <c r="C100" s="13" t="s">
        <v>117</v>
      </c>
      <c r="D100" s="13" t="s">
        <v>119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3" t="s">
        <v>42</v>
      </c>
      <c r="T100" s="14" t="s">
        <v>43</v>
      </c>
      <c r="U100" s="11">
        <v>7975.4</v>
      </c>
      <c r="V100" s="11">
        <v>0</v>
      </c>
      <c r="W100" s="11">
        <v>0</v>
      </c>
      <c r="X100" s="11">
        <v>7975.4</v>
      </c>
      <c r="Y100" s="11">
        <v>0</v>
      </c>
      <c r="Z100" s="11">
        <v>0</v>
      </c>
      <c r="AA100" s="11">
        <v>4086.8828899999999</v>
      </c>
      <c r="AB100" s="11">
        <v>0</v>
      </c>
      <c r="AC100" s="11">
        <v>0</v>
      </c>
      <c r="AD100" s="11">
        <v>4086.8828899999999</v>
      </c>
      <c r="AE100" s="11">
        <v>0</v>
      </c>
      <c r="AF100" s="11">
        <v>0</v>
      </c>
      <c r="AG100" s="18">
        <v>12062.28289</v>
      </c>
      <c r="AH100" s="19">
        <v>0</v>
      </c>
      <c r="AI100" s="19">
        <v>0</v>
      </c>
      <c r="AJ100" s="19">
        <v>12062.28289</v>
      </c>
      <c r="AK100" s="19">
        <v>0</v>
      </c>
      <c r="AL100" s="19">
        <v>0</v>
      </c>
      <c r="AM100" s="19">
        <v>11975.4</v>
      </c>
      <c r="AN100" s="19">
        <v>0</v>
      </c>
      <c r="AO100" s="19">
        <v>0</v>
      </c>
      <c r="AP100" s="19">
        <v>11975.4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8">
        <v>11975.4</v>
      </c>
      <c r="AZ100" s="19">
        <v>0</v>
      </c>
      <c r="BA100" s="19">
        <v>0</v>
      </c>
      <c r="BB100" s="19">
        <v>11975.4</v>
      </c>
      <c r="BC100" s="19">
        <v>0</v>
      </c>
      <c r="BD100" s="19">
        <v>0</v>
      </c>
      <c r="BE100" s="19">
        <v>11975.4</v>
      </c>
      <c r="BF100" s="19">
        <v>0</v>
      </c>
      <c r="BG100" s="19">
        <v>0</v>
      </c>
      <c r="BH100" s="19">
        <v>11975.4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8">
        <v>11975.4</v>
      </c>
      <c r="BR100" s="11">
        <v>0</v>
      </c>
      <c r="BS100" s="11">
        <v>0</v>
      </c>
      <c r="BT100" s="11">
        <v>11975.4</v>
      </c>
      <c r="BU100" s="11">
        <v>0</v>
      </c>
      <c r="BV100" s="11">
        <v>0</v>
      </c>
      <c r="BW100" s="7"/>
    </row>
    <row r="101" spans="1:75" ht="47.25" x14ac:dyDescent="0.25">
      <c r="A101" s="7"/>
      <c r="B101" s="13" t="s">
        <v>44</v>
      </c>
      <c r="C101" s="13" t="s">
        <v>117</v>
      </c>
      <c r="D101" s="13" t="s">
        <v>119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3" t="s">
        <v>50</v>
      </c>
      <c r="T101" s="14" t="s">
        <v>51</v>
      </c>
      <c r="U101" s="11">
        <v>1426.33</v>
      </c>
      <c r="V101" s="11">
        <v>0</v>
      </c>
      <c r="W101" s="11">
        <v>0</v>
      </c>
      <c r="X101" s="11">
        <v>1426.33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8">
        <v>1426.33</v>
      </c>
      <c r="AH101" s="19">
        <v>0</v>
      </c>
      <c r="AI101" s="19">
        <v>0</v>
      </c>
      <c r="AJ101" s="19">
        <v>1426.33</v>
      </c>
      <c r="AK101" s="19">
        <v>0</v>
      </c>
      <c r="AL101" s="19">
        <v>0</v>
      </c>
      <c r="AM101" s="19">
        <v>1727.12</v>
      </c>
      <c r="AN101" s="19">
        <v>0</v>
      </c>
      <c r="AO101" s="19">
        <v>0</v>
      </c>
      <c r="AP101" s="19">
        <v>1727.12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8">
        <v>1727.12</v>
      </c>
      <c r="AZ101" s="19">
        <v>0</v>
      </c>
      <c r="BA101" s="19">
        <v>0</v>
      </c>
      <c r="BB101" s="19">
        <v>1727.12</v>
      </c>
      <c r="BC101" s="19">
        <v>0</v>
      </c>
      <c r="BD101" s="19">
        <v>0</v>
      </c>
      <c r="BE101" s="19">
        <v>1727.12</v>
      </c>
      <c r="BF101" s="19">
        <v>0</v>
      </c>
      <c r="BG101" s="19">
        <v>0</v>
      </c>
      <c r="BH101" s="19">
        <v>1727.12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8">
        <v>1727.12</v>
      </c>
      <c r="BR101" s="11">
        <v>0</v>
      </c>
      <c r="BS101" s="11">
        <v>0</v>
      </c>
      <c r="BT101" s="11">
        <v>1727.12</v>
      </c>
      <c r="BU101" s="11">
        <v>0</v>
      </c>
      <c r="BV101" s="11">
        <v>0</v>
      </c>
      <c r="BW101" s="7"/>
    </row>
    <row r="102" spans="1:75" ht="15.75" x14ac:dyDescent="0.25">
      <c r="A102" s="7"/>
      <c r="B102" s="13" t="s">
        <v>44</v>
      </c>
      <c r="C102" s="13" t="s">
        <v>117</v>
      </c>
      <c r="D102" s="13" t="s">
        <v>119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3" t="s">
        <v>64</v>
      </c>
      <c r="T102" s="14" t="s">
        <v>65</v>
      </c>
      <c r="U102" s="11">
        <v>34.799999999999997</v>
      </c>
      <c r="V102" s="11">
        <v>0</v>
      </c>
      <c r="W102" s="11">
        <v>0</v>
      </c>
      <c r="X102" s="11">
        <v>34.799999999999997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8">
        <v>34.799999999999997</v>
      </c>
      <c r="AH102" s="19">
        <v>0</v>
      </c>
      <c r="AI102" s="19">
        <v>0</v>
      </c>
      <c r="AJ102" s="19">
        <v>34.799999999999997</v>
      </c>
      <c r="AK102" s="19">
        <v>0</v>
      </c>
      <c r="AL102" s="19">
        <v>0</v>
      </c>
      <c r="AM102" s="19">
        <v>34.08</v>
      </c>
      <c r="AN102" s="19">
        <v>0</v>
      </c>
      <c r="AO102" s="19">
        <v>0</v>
      </c>
      <c r="AP102" s="19">
        <v>34.08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8">
        <v>34.08</v>
      </c>
      <c r="AZ102" s="19">
        <v>0</v>
      </c>
      <c r="BA102" s="19">
        <v>0</v>
      </c>
      <c r="BB102" s="19">
        <v>34.08</v>
      </c>
      <c r="BC102" s="19">
        <v>0</v>
      </c>
      <c r="BD102" s="19">
        <v>0</v>
      </c>
      <c r="BE102" s="19">
        <v>34.08</v>
      </c>
      <c r="BF102" s="19">
        <v>0</v>
      </c>
      <c r="BG102" s="19">
        <v>0</v>
      </c>
      <c r="BH102" s="19">
        <v>34.08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8">
        <v>34.08</v>
      </c>
      <c r="BR102" s="11">
        <v>0</v>
      </c>
      <c r="BS102" s="11">
        <v>0</v>
      </c>
      <c r="BT102" s="11">
        <v>34.08</v>
      </c>
      <c r="BU102" s="11">
        <v>0</v>
      </c>
      <c r="BV102" s="11">
        <v>0</v>
      </c>
      <c r="BW102" s="7"/>
    </row>
    <row r="103" spans="1:75" ht="63" x14ac:dyDescent="0.25">
      <c r="A103" s="7"/>
      <c r="B103" s="13" t="s">
        <v>44</v>
      </c>
      <c r="C103" s="13" t="s">
        <v>117</v>
      </c>
      <c r="D103" s="13" t="s">
        <v>120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3"/>
      <c r="T103" s="14" t="s">
        <v>121</v>
      </c>
      <c r="U103" s="11">
        <v>90</v>
      </c>
      <c r="V103" s="11">
        <v>0</v>
      </c>
      <c r="W103" s="11">
        <v>0</v>
      </c>
      <c r="X103" s="11">
        <v>90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8">
        <v>90</v>
      </c>
      <c r="AH103" s="19">
        <v>0</v>
      </c>
      <c r="AI103" s="19">
        <v>0</v>
      </c>
      <c r="AJ103" s="19">
        <v>90</v>
      </c>
      <c r="AK103" s="19">
        <v>0</v>
      </c>
      <c r="AL103" s="19">
        <v>0</v>
      </c>
      <c r="AM103" s="19">
        <v>90</v>
      </c>
      <c r="AN103" s="19">
        <v>0</v>
      </c>
      <c r="AO103" s="19">
        <v>0</v>
      </c>
      <c r="AP103" s="19">
        <v>90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8">
        <v>90</v>
      </c>
      <c r="AZ103" s="19">
        <v>0</v>
      </c>
      <c r="BA103" s="19">
        <v>0</v>
      </c>
      <c r="BB103" s="19">
        <v>90</v>
      </c>
      <c r="BC103" s="19">
        <v>0</v>
      </c>
      <c r="BD103" s="19">
        <v>0</v>
      </c>
      <c r="BE103" s="19">
        <v>90</v>
      </c>
      <c r="BF103" s="19">
        <v>0</v>
      </c>
      <c r="BG103" s="19">
        <v>0</v>
      </c>
      <c r="BH103" s="19">
        <v>90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8">
        <v>90</v>
      </c>
      <c r="BR103" s="11">
        <v>0</v>
      </c>
      <c r="BS103" s="11">
        <v>0</v>
      </c>
      <c r="BT103" s="11">
        <v>90</v>
      </c>
      <c r="BU103" s="11">
        <v>0</v>
      </c>
      <c r="BV103" s="11">
        <v>0</v>
      </c>
      <c r="BW103" s="7"/>
    </row>
    <row r="104" spans="1:75" ht="47.25" x14ac:dyDescent="0.25">
      <c r="A104" s="7"/>
      <c r="B104" s="13" t="s">
        <v>44</v>
      </c>
      <c r="C104" s="13" t="s">
        <v>117</v>
      </c>
      <c r="D104" s="13" t="s">
        <v>120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3" t="s">
        <v>50</v>
      </c>
      <c r="T104" s="14" t="s">
        <v>51</v>
      </c>
      <c r="U104" s="11">
        <v>90</v>
      </c>
      <c r="V104" s="11">
        <v>0</v>
      </c>
      <c r="W104" s="11">
        <v>0</v>
      </c>
      <c r="X104" s="11">
        <v>90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8">
        <v>90</v>
      </c>
      <c r="AH104" s="19">
        <v>0</v>
      </c>
      <c r="AI104" s="19">
        <v>0</v>
      </c>
      <c r="AJ104" s="19">
        <v>90</v>
      </c>
      <c r="AK104" s="19">
        <v>0</v>
      </c>
      <c r="AL104" s="19">
        <v>0</v>
      </c>
      <c r="AM104" s="19">
        <v>90</v>
      </c>
      <c r="AN104" s="19">
        <v>0</v>
      </c>
      <c r="AO104" s="19">
        <v>0</v>
      </c>
      <c r="AP104" s="19">
        <v>90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8">
        <v>90</v>
      </c>
      <c r="AZ104" s="19">
        <v>0</v>
      </c>
      <c r="BA104" s="19">
        <v>0</v>
      </c>
      <c r="BB104" s="19">
        <v>90</v>
      </c>
      <c r="BC104" s="19">
        <v>0</v>
      </c>
      <c r="BD104" s="19">
        <v>0</v>
      </c>
      <c r="BE104" s="19">
        <v>90</v>
      </c>
      <c r="BF104" s="19">
        <v>0</v>
      </c>
      <c r="BG104" s="19">
        <v>0</v>
      </c>
      <c r="BH104" s="19">
        <v>90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8">
        <v>90</v>
      </c>
      <c r="BR104" s="11">
        <v>0</v>
      </c>
      <c r="BS104" s="11">
        <v>0</v>
      </c>
      <c r="BT104" s="11">
        <v>90</v>
      </c>
      <c r="BU104" s="11">
        <v>0</v>
      </c>
      <c r="BV104" s="11">
        <v>0</v>
      </c>
      <c r="BW104" s="7"/>
    </row>
    <row r="105" spans="1:75" ht="63" x14ac:dyDescent="0.25">
      <c r="A105" s="7"/>
      <c r="B105" s="13" t="s">
        <v>44</v>
      </c>
      <c r="C105" s="13" t="s">
        <v>117</v>
      </c>
      <c r="D105" s="13" t="s">
        <v>122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3"/>
      <c r="T105" s="14" t="s">
        <v>123</v>
      </c>
      <c r="U105" s="11">
        <v>20</v>
      </c>
      <c r="V105" s="11">
        <v>0</v>
      </c>
      <c r="W105" s="11">
        <v>0</v>
      </c>
      <c r="X105" s="11">
        <v>20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8">
        <v>20</v>
      </c>
      <c r="AH105" s="19">
        <v>0</v>
      </c>
      <c r="AI105" s="19">
        <v>0</v>
      </c>
      <c r="AJ105" s="19">
        <v>20</v>
      </c>
      <c r="AK105" s="19">
        <v>0</v>
      </c>
      <c r="AL105" s="19">
        <v>0</v>
      </c>
      <c r="AM105" s="19">
        <v>20</v>
      </c>
      <c r="AN105" s="19">
        <v>0</v>
      </c>
      <c r="AO105" s="19">
        <v>0</v>
      </c>
      <c r="AP105" s="19">
        <v>20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8">
        <v>20</v>
      </c>
      <c r="AZ105" s="19">
        <v>0</v>
      </c>
      <c r="BA105" s="19">
        <v>0</v>
      </c>
      <c r="BB105" s="19">
        <v>20</v>
      </c>
      <c r="BC105" s="19">
        <v>0</v>
      </c>
      <c r="BD105" s="19">
        <v>0</v>
      </c>
      <c r="BE105" s="19">
        <v>20</v>
      </c>
      <c r="BF105" s="19">
        <v>0</v>
      </c>
      <c r="BG105" s="19">
        <v>0</v>
      </c>
      <c r="BH105" s="19">
        <v>20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8">
        <v>20</v>
      </c>
      <c r="BR105" s="11">
        <v>0</v>
      </c>
      <c r="BS105" s="11">
        <v>0</v>
      </c>
      <c r="BT105" s="11">
        <v>20</v>
      </c>
      <c r="BU105" s="11">
        <v>0</v>
      </c>
      <c r="BV105" s="11">
        <v>0</v>
      </c>
      <c r="BW105" s="7"/>
    </row>
    <row r="106" spans="1:75" ht="47.25" x14ac:dyDescent="0.25">
      <c r="A106" s="7"/>
      <c r="B106" s="13" t="s">
        <v>44</v>
      </c>
      <c r="C106" s="13" t="s">
        <v>117</v>
      </c>
      <c r="D106" s="13" t="s">
        <v>122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3" t="s">
        <v>50</v>
      </c>
      <c r="T106" s="14" t="s">
        <v>51</v>
      </c>
      <c r="U106" s="11">
        <v>20</v>
      </c>
      <c r="V106" s="11">
        <v>0</v>
      </c>
      <c r="W106" s="11">
        <v>0</v>
      </c>
      <c r="X106" s="11">
        <v>20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8">
        <v>20</v>
      </c>
      <c r="AH106" s="19">
        <v>0</v>
      </c>
      <c r="AI106" s="19">
        <v>0</v>
      </c>
      <c r="AJ106" s="19">
        <v>20</v>
      </c>
      <c r="AK106" s="19">
        <v>0</v>
      </c>
      <c r="AL106" s="19">
        <v>0</v>
      </c>
      <c r="AM106" s="19">
        <v>20</v>
      </c>
      <c r="AN106" s="19">
        <v>0</v>
      </c>
      <c r="AO106" s="19">
        <v>0</v>
      </c>
      <c r="AP106" s="19">
        <v>20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8">
        <v>20</v>
      </c>
      <c r="AZ106" s="19">
        <v>0</v>
      </c>
      <c r="BA106" s="19">
        <v>0</v>
      </c>
      <c r="BB106" s="19">
        <v>20</v>
      </c>
      <c r="BC106" s="19">
        <v>0</v>
      </c>
      <c r="BD106" s="19">
        <v>0</v>
      </c>
      <c r="BE106" s="19">
        <v>20</v>
      </c>
      <c r="BF106" s="19">
        <v>0</v>
      </c>
      <c r="BG106" s="19">
        <v>0</v>
      </c>
      <c r="BH106" s="19">
        <v>20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8">
        <v>20</v>
      </c>
      <c r="BR106" s="11">
        <v>0</v>
      </c>
      <c r="BS106" s="11">
        <v>0</v>
      </c>
      <c r="BT106" s="11">
        <v>20</v>
      </c>
      <c r="BU106" s="11">
        <v>0</v>
      </c>
      <c r="BV106" s="11">
        <v>0</v>
      </c>
      <c r="BW106" s="7"/>
    </row>
    <row r="107" spans="1:75" ht="31.5" x14ac:dyDescent="0.25">
      <c r="A107" s="7"/>
      <c r="B107" s="13" t="s">
        <v>44</v>
      </c>
      <c r="C107" s="13" t="s">
        <v>117</v>
      </c>
      <c r="D107" s="13" t="s">
        <v>124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3"/>
      <c r="T107" s="14" t="s">
        <v>125</v>
      </c>
      <c r="U107" s="11">
        <v>490</v>
      </c>
      <c r="V107" s="11">
        <v>0</v>
      </c>
      <c r="W107" s="11">
        <v>0</v>
      </c>
      <c r="X107" s="11">
        <v>490</v>
      </c>
      <c r="Y107" s="11">
        <v>0</v>
      </c>
      <c r="Z107" s="11">
        <v>0</v>
      </c>
      <c r="AA107" s="11">
        <v>-5.1141899999999998</v>
      </c>
      <c r="AB107" s="11">
        <v>0</v>
      </c>
      <c r="AC107" s="11">
        <v>0</v>
      </c>
      <c r="AD107" s="11">
        <v>-5.1141899999999998</v>
      </c>
      <c r="AE107" s="11">
        <v>0</v>
      </c>
      <c r="AF107" s="11">
        <v>0</v>
      </c>
      <c r="AG107" s="18">
        <v>484.88580999999999</v>
      </c>
      <c r="AH107" s="19">
        <v>0</v>
      </c>
      <c r="AI107" s="19">
        <v>0</v>
      </c>
      <c r="AJ107" s="19">
        <v>484.88580999999999</v>
      </c>
      <c r="AK107" s="19">
        <v>0</v>
      </c>
      <c r="AL107" s="19">
        <v>0</v>
      </c>
      <c r="AM107" s="19">
        <v>490</v>
      </c>
      <c r="AN107" s="19">
        <v>0</v>
      </c>
      <c r="AO107" s="19">
        <v>0</v>
      </c>
      <c r="AP107" s="19">
        <v>490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8">
        <v>490</v>
      </c>
      <c r="AZ107" s="19">
        <v>0</v>
      </c>
      <c r="BA107" s="19">
        <v>0</v>
      </c>
      <c r="BB107" s="19">
        <v>490</v>
      </c>
      <c r="BC107" s="19">
        <v>0</v>
      </c>
      <c r="BD107" s="19">
        <v>0</v>
      </c>
      <c r="BE107" s="19">
        <v>490</v>
      </c>
      <c r="BF107" s="19">
        <v>0</v>
      </c>
      <c r="BG107" s="19">
        <v>0</v>
      </c>
      <c r="BH107" s="19">
        <v>490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8">
        <v>490</v>
      </c>
      <c r="BR107" s="11">
        <v>0</v>
      </c>
      <c r="BS107" s="11">
        <v>0</v>
      </c>
      <c r="BT107" s="11">
        <v>490</v>
      </c>
      <c r="BU107" s="11">
        <v>0</v>
      </c>
      <c r="BV107" s="11">
        <v>0</v>
      </c>
      <c r="BW107" s="7"/>
    </row>
    <row r="108" spans="1:75" ht="47.25" x14ac:dyDescent="0.25">
      <c r="A108" s="7"/>
      <c r="B108" s="13" t="s">
        <v>44</v>
      </c>
      <c r="C108" s="13" t="s">
        <v>117</v>
      </c>
      <c r="D108" s="13" t="s">
        <v>124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3" t="s">
        <v>50</v>
      </c>
      <c r="T108" s="14" t="s">
        <v>51</v>
      </c>
      <c r="U108" s="11">
        <v>490</v>
      </c>
      <c r="V108" s="11">
        <v>0</v>
      </c>
      <c r="W108" s="11">
        <v>0</v>
      </c>
      <c r="X108" s="11">
        <v>490</v>
      </c>
      <c r="Y108" s="11">
        <v>0</v>
      </c>
      <c r="Z108" s="11">
        <v>0</v>
      </c>
      <c r="AA108" s="11">
        <v>-5.1141899999999998</v>
      </c>
      <c r="AB108" s="11">
        <v>0</v>
      </c>
      <c r="AC108" s="11">
        <v>0</v>
      </c>
      <c r="AD108" s="11">
        <v>-5.1141899999999998</v>
      </c>
      <c r="AE108" s="11">
        <v>0</v>
      </c>
      <c r="AF108" s="11">
        <v>0</v>
      </c>
      <c r="AG108" s="18">
        <v>484.88580999999999</v>
      </c>
      <c r="AH108" s="19">
        <v>0</v>
      </c>
      <c r="AI108" s="19">
        <v>0</v>
      </c>
      <c r="AJ108" s="19">
        <v>484.88580999999999</v>
      </c>
      <c r="AK108" s="19">
        <v>0</v>
      </c>
      <c r="AL108" s="19">
        <v>0</v>
      </c>
      <c r="AM108" s="19">
        <v>490</v>
      </c>
      <c r="AN108" s="19">
        <v>0</v>
      </c>
      <c r="AO108" s="19">
        <v>0</v>
      </c>
      <c r="AP108" s="19">
        <v>490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8">
        <v>490</v>
      </c>
      <c r="AZ108" s="19">
        <v>0</v>
      </c>
      <c r="BA108" s="19">
        <v>0</v>
      </c>
      <c r="BB108" s="19">
        <v>490</v>
      </c>
      <c r="BC108" s="19">
        <v>0</v>
      </c>
      <c r="BD108" s="19">
        <v>0</v>
      </c>
      <c r="BE108" s="19">
        <v>490</v>
      </c>
      <c r="BF108" s="19">
        <v>0</v>
      </c>
      <c r="BG108" s="19">
        <v>0</v>
      </c>
      <c r="BH108" s="19">
        <v>490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8">
        <v>490</v>
      </c>
      <c r="BR108" s="11">
        <v>0</v>
      </c>
      <c r="BS108" s="11">
        <v>0</v>
      </c>
      <c r="BT108" s="11">
        <v>490</v>
      </c>
      <c r="BU108" s="11">
        <v>0</v>
      </c>
      <c r="BV108" s="11">
        <v>0</v>
      </c>
      <c r="BW108" s="7"/>
    </row>
    <row r="109" spans="1:75" ht="47.25" x14ac:dyDescent="0.25">
      <c r="A109" s="7"/>
      <c r="B109" s="13" t="s">
        <v>44</v>
      </c>
      <c r="C109" s="13" t="s">
        <v>126</v>
      </c>
      <c r="D109" s="13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3"/>
      <c r="T109" s="14" t="s">
        <v>127</v>
      </c>
      <c r="U109" s="11">
        <v>662.58</v>
      </c>
      <c r="V109" s="11">
        <v>0</v>
      </c>
      <c r="W109" s="11">
        <v>97.9</v>
      </c>
      <c r="X109" s="11">
        <v>564.67999999999995</v>
      </c>
      <c r="Y109" s="11">
        <v>0</v>
      </c>
      <c r="Z109" s="11">
        <v>0</v>
      </c>
      <c r="AA109" s="11">
        <v>-21.215</v>
      </c>
      <c r="AB109" s="11">
        <v>0</v>
      </c>
      <c r="AC109" s="11">
        <v>0</v>
      </c>
      <c r="AD109" s="11">
        <v>-21.215</v>
      </c>
      <c r="AE109" s="11">
        <v>0</v>
      </c>
      <c r="AF109" s="11">
        <v>0</v>
      </c>
      <c r="AG109" s="18">
        <v>641.36500000000001</v>
      </c>
      <c r="AH109" s="19">
        <v>0</v>
      </c>
      <c r="AI109" s="19">
        <v>97.9</v>
      </c>
      <c r="AJ109" s="19">
        <v>543.46500000000003</v>
      </c>
      <c r="AK109" s="19">
        <v>0</v>
      </c>
      <c r="AL109" s="19">
        <v>0</v>
      </c>
      <c r="AM109" s="19">
        <v>662.58</v>
      </c>
      <c r="AN109" s="19">
        <v>0</v>
      </c>
      <c r="AO109" s="19">
        <v>97.9</v>
      </c>
      <c r="AP109" s="19">
        <v>564.67999999999995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8">
        <v>662.58</v>
      </c>
      <c r="AZ109" s="19">
        <v>0</v>
      </c>
      <c r="BA109" s="19">
        <v>97.9</v>
      </c>
      <c r="BB109" s="19">
        <v>564.67999999999995</v>
      </c>
      <c r="BC109" s="19">
        <v>0</v>
      </c>
      <c r="BD109" s="19">
        <v>0</v>
      </c>
      <c r="BE109" s="19">
        <v>601.9</v>
      </c>
      <c r="BF109" s="19">
        <v>0</v>
      </c>
      <c r="BG109" s="19">
        <v>97.9</v>
      </c>
      <c r="BH109" s="19">
        <v>504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8">
        <v>601.9</v>
      </c>
      <c r="BR109" s="11">
        <v>0</v>
      </c>
      <c r="BS109" s="11">
        <v>97.9</v>
      </c>
      <c r="BT109" s="11">
        <v>504</v>
      </c>
      <c r="BU109" s="11">
        <v>0</v>
      </c>
      <c r="BV109" s="11">
        <v>0</v>
      </c>
      <c r="BW109" s="7"/>
    </row>
    <row r="110" spans="1:75" ht="31.5" x14ac:dyDescent="0.25">
      <c r="A110" s="7"/>
      <c r="B110" s="13" t="s">
        <v>44</v>
      </c>
      <c r="C110" s="13" t="s">
        <v>126</v>
      </c>
      <c r="D110" s="13" t="s">
        <v>128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3"/>
      <c r="T110" s="14" t="s">
        <v>129</v>
      </c>
      <c r="U110" s="11">
        <v>180</v>
      </c>
      <c r="V110" s="11">
        <v>0</v>
      </c>
      <c r="W110" s="11">
        <v>0</v>
      </c>
      <c r="X110" s="11">
        <v>180</v>
      </c>
      <c r="Y110" s="11">
        <v>0</v>
      </c>
      <c r="Z110" s="11">
        <v>0</v>
      </c>
      <c r="AA110" s="11">
        <v>-21.215</v>
      </c>
      <c r="AB110" s="11">
        <v>0</v>
      </c>
      <c r="AC110" s="11">
        <v>0</v>
      </c>
      <c r="AD110" s="11">
        <v>-21.215</v>
      </c>
      <c r="AE110" s="11">
        <v>0</v>
      </c>
      <c r="AF110" s="11">
        <v>0</v>
      </c>
      <c r="AG110" s="18">
        <v>158.785</v>
      </c>
      <c r="AH110" s="19">
        <v>0</v>
      </c>
      <c r="AI110" s="19">
        <v>0</v>
      </c>
      <c r="AJ110" s="19">
        <v>158.785</v>
      </c>
      <c r="AK110" s="19">
        <v>0</v>
      </c>
      <c r="AL110" s="19">
        <v>0</v>
      </c>
      <c r="AM110" s="19">
        <v>180</v>
      </c>
      <c r="AN110" s="19">
        <v>0</v>
      </c>
      <c r="AO110" s="19">
        <v>0</v>
      </c>
      <c r="AP110" s="19">
        <v>180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8">
        <v>180</v>
      </c>
      <c r="AZ110" s="19">
        <v>0</v>
      </c>
      <c r="BA110" s="19">
        <v>0</v>
      </c>
      <c r="BB110" s="19">
        <v>180</v>
      </c>
      <c r="BC110" s="19">
        <v>0</v>
      </c>
      <c r="BD110" s="19">
        <v>0</v>
      </c>
      <c r="BE110" s="19">
        <v>180</v>
      </c>
      <c r="BF110" s="19">
        <v>0</v>
      </c>
      <c r="BG110" s="19">
        <v>0</v>
      </c>
      <c r="BH110" s="19">
        <v>180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8">
        <v>180</v>
      </c>
      <c r="BR110" s="11">
        <v>0</v>
      </c>
      <c r="BS110" s="11">
        <v>0</v>
      </c>
      <c r="BT110" s="11">
        <v>180</v>
      </c>
      <c r="BU110" s="11">
        <v>0</v>
      </c>
      <c r="BV110" s="11">
        <v>0</v>
      </c>
      <c r="BW110" s="7"/>
    </row>
    <row r="111" spans="1:75" ht="47.25" x14ac:dyDescent="0.25">
      <c r="A111" s="7"/>
      <c r="B111" s="13" t="s">
        <v>44</v>
      </c>
      <c r="C111" s="13" t="s">
        <v>126</v>
      </c>
      <c r="D111" s="13" t="s">
        <v>128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3" t="s">
        <v>50</v>
      </c>
      <c r="T111" s="14" t="s">
        <v>51</v>
      </c>
      <c r="U111" s="11">
        <v>180</v>
      </c>
      <c r="V111" s="11">
        <v>0</v>
      </c>
      <c r="W111" s="11">
        <v>0</v>
      </c>
      <c r="X111" s="11">
        <v>180</v>
      </c>
      <c r="Y111" s="11">
        <v>0</v>
      </c>
      <c r="Z111" s="11">
        <v>0</v>
      </c>
      <c r="AA111" s="11">
        <v>-21.215</v>
      </c>
      <c r="AB111" s="11">
        <v>0</v>
      </c>
      <c r="AC111" s="11">
        <v>0</v>
      </c>
      <c r="AD111" s="11">
        <v>-21.215</v>
      </c>
      <c r="AE111" s="11">
        <v>0</v>
      </c>
      <c r="AF111" s="11">
        <v>0</v>
      </c>
      <c r="AG111" s="18">
        <v>158.785</v>
      </c>
      <c r="AH111" s="19">
        <v>0</v>
      </c>
      <c r="AI111" s="19">
        <v>0</v>
      </c>
      <c r="AJ111" s="19">
        <v>158.785</v>
      </c>
      <c r="AK111" s="19">
        <v>0</v>
      </c>
      <c r="AL111" s="19">
        <v>0</v>
      </c>
      <c r="AM111" s="19">
        <v>180</v>
      </c>
      <c r="AN111" s="19">
        <v>0</v>
      </c>
      <c r="AO111" s="19">
        <v>0</v>
      </c>
      <c r="AP111" s="19">
        <v>180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8">
        <v>180</v>
      </c>
      <c r="AZ111" s="19">
        <v>0</v>
      </c>
      <c r="BA111" s="19">
        <v>0</v>
      </c>
      <c r="BB111" s="19">
        <v>180</v>
      </c>
      <c r="BC111" s="19">
        <v>0</v>
      </c>
      <c r="BD111" s="19">
        <v>0</v>
      </c>
      <c r="BE111" s="19">
        <v>180</v>
      </c>
      <c r="BF111" s="19">
        <v>0</v>
      </c>
      <c r="BG111" s="19">
        <v>0</v>
      </c>
      <c r="BH111" s="19">
        <v>180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8">
        <v>180</v>
      </c>
      <c r="BR111" s="11">
        <v>0</v>
      </c>
      <c r="BS111" s="11">
        <v>0</v>
      </c>
      <c r="BT111" s="11">
        <v>180</v>
      </c>
      <c r="BU111" s="11">
        <v>0</v>
      </c>
      <c r="BV111" s="11">
        <v>0</v>
      </c>
      <c r="BW111" s="7"/>
    </row>
    <row r="112" spans="1:75" ht="47.25" x14ac:dyDescent="0.25">
      <c r="A112" s="7"/>
      <c r="B112" s="13" t="s">
        <v>44</v>
      </c>
      <c r="C112" s="13" t="s">
        <v>126</v>
      </c>
      <c r="D112" s="13" t="s">
        <v>130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3"/>
      <c r="T112" s="14" t="s">
        <v>131</v>
      </c>
      <c r="U112" s="11">
        <v>70</v>
      </c>
      <c r="V112" s="11">
        <v>0</v>
      </c>
      <c r="W112" s="11">
        <v>0</v>
      </c>
      <c r="X112" s="11">
        <v>70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8">
        <v>70</v>
      </c>
      <c r="AH112" s="19">
        <v>0</v>
      </c>
      <c r="AI112" s="19">
        <v>0</v>
      </c>
      <c r="AJ112" s="19">
        <v>70</v>
      </c>
      <c r="AK112" s="19">
        <v>0</v>
      </c>
      <c r="AL112" s="19">
        <v>0</v>
      </c>
      <c r="AM112" s="19">
        <v>70</v>
      </c>
      <c r="AN112" s="19">
        <v>0</v>
      </c>
      <c r="AO112" s="19">
        <v>0</v>
      </c>
      <c r="AP112" s="19">
        <v>70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8">
        <v>70</v>
      </c>
      <c r="AZ112" s="19">
        <v>0</v>
      </c>
      <c r="BA112" s="19">
        <v>0</v>
      </c>
      <c r="BB112" s="19">
        <v>70</v>
      </c>
      <c r="BC112" s="19">
        <v>0</v>
      </c>
      <c r="BD112" s="19">
        <v>0</v>
      </c>
      <c r="BE112" s="19">
        <v>70</v>
      </c>
      <c r="BF112" s="19">
        <v>0</v>
      </c>
      <c r="BG112" s="19">
        <v>0</v>
      </c>
      <c r="BH112" s="19">
        <v>70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8">
        <v>70</v>
      </c>
      <c r="BR112" s="11">
        <v>0</v>
      </c>
      <c r="BS112" s="11">
        <v>0</v>
      </c>
      <c r="BT112" s="11">
        <v>70</v>
      </c>
      <c r="BU112" s="11">
        <v>0</v>
      </c>
      <c r="BV112" s="11">
        <v>0</v>
      </c>
      <c r="BW112" s="7"/>
    </row>
    <row r="113" spans="1:75" ht="47.25" x14ac:dyDescent="0.25">
      <c r="A113" s="7"/>
      <c r="B113" s="13" t="s">
        <v>44</v>
      </c>
      <c r="C113" s="13" t="s">
        <v>126</v>
      </c>
      <c r="D113" s="13" t="s">
        <v>130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3" t="s">
        <v>50</v>
      </c>
      <c r="T113" s="14" t="s">
        <v>51</v>
      </c>
      <c r="U113" s="11">
        <v>70</v>
      </c>
      <c r="V113" s="11">
        <v>0</v>
      </c>
      <c r="W113" s="11">
        <v>0</v>
      </c>
      <c r="X113" s="11">
        <v>70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8">
        <v>70</v>
      </c>
      <c r="AH113" s="19">
        <v>0</v>
      </c>
      <c r="AI113" s="19">
        <v>0</v>
      </c>
      <c r="AJ113" s="19">
        <v>70</v>
      </c>
      <c r="AK113" s="19">
        <v>0</v>
      </c>
      <c r="AL113" s="19">
        <v>0</v>
      </c>
      <c r="AM113" s="19">
        <v>70</v>
      </c>
      <c r="AN113" s="19">
        <v>0</v>
      </c>
      <c r="AO113" s="19">
        <v>0</v>
      </c>
      <c r="AP113" s="19">
        <v>70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8">
        <v>70</v>
      </c>
      <c r="AZ113" s="19">
        <v>0</v>
      </c>
      <c r="BA113" s="19">
        <v>0</v>
      </c>
      <c r="BB113" s="19">
        <v>70</v>
      </c>
      <c r="BC113" s="19">
        <v>0</v>
      </c>
      <c r="BD113" s="19">
        <v>0</v>
      </c>
      <c r="BE113" s="19">
        <v>70</v>
      </c>
      <c r="BF113" s="19">
        <v>0</v>
      </c>
      <c r="BG113" s="19">
        <v>0</v>
      </c>
      <c r="BH113" s="19">
        <v>70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8">
        <v>70</v>
      </c>
      <c r="BR113" s="11">
        <v>0</v>
      </c>
      <c r="BS113" s="11">
        <v>0</v>
      </c>
      <c r="BT113" s="11">
        <v>70</v>
      </c>
      <c r="BU113" s="11">
        <v>0</v>
      </c>
      <c r="BV113" s="11">
        <v>0</v>
      </c>
      <c r="BW113" s="7"/>
    </row>
    <row r="114" spans="1:75" ht="47.25" x14ac:dyDescent="0.25">
      <c r="A114" s="7"/>
      <c r="B114" s="13" t="s">
        <v>44</v>
      </c>
      <c r="C114" s="13" t="s">
        <v>126</v>
      </c>
      <c r="D114" s="13" t="s">
        <v>132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3"/>
      <c r="T114" s="14" t="s">
        <v>133</v>
      </c>
      <c r="U114" s="11">
        <v>158.58000000000001</v>
      </c>
      <c r="V114" s="11">
        <v>0</v>
      </c>
      <c r="W114" s="11">
        <v>97.9</v>
      </c>
      <c r="X114" s="11">
        <v>60.68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8">
        <v>158.58000000000001</v>
      </c>
      <c r="AH114" s="19">
        <v>0</v>
      </c>
      <c r="AI114" s="19">
        <v>97.9</v>
      </c>
      <c r="AJ114" s="19">
        <v>60.68</v>
      </c>
      <c r="AK114" s="19">
        <v>0</v>
      </c>
      <c r="AL114" s="19">
        <v>0</v>
      </c>
      <c r="AM114" s="19">
        <v>158.58000000000001</v>
      </c>
      <c r="AN114" s="19">
        <v>0</v>
      </c>
      <c r="AO114" s="19">
        <v>97.9</v>
      </c>
      <c r="AP114" s="19">
        <v>60.68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8">
        <v>158.58000000000001</v>
      </c>
      <c r="AZ114" s="19">
        <v>0</v>
      </c>
      <c r="BA114" s="19">
        <v>97.9</v>
      </c>
      <c r="BB114" s="19">
        <v>60.68</v>
      </c>
      <c r="BC114" s="19">
        <v>0</v>
      </c>
      <c r="BD114" s="19">
        <v>0</v>
      </c>
      <c r="BE114" s="19">
        <v>158.58000000000001</v>
      </c>
      <c r="BF114" s="19">
        <v>0</v>
      </c>
      <c r="BG114" s="19">
        <v>97.9</v>
      </c>
      <c r="BH114" s="19">
        <v>60.68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8">
        <v>158.58000000000001</v>
      </c>
      <c r="BR114" s="11">
        <v>0</v>
      </c>
      <c r="BS114" s="11">
        <v>97.9</v>
      </c>
      <c r="BT114" s="11">
        <v>60.68</v>
      </c>
      <c r="BU114" s="11">
        <v>0</v>
      </c>
      <c r="BV114" s="11">
        <v>0</v>
      </c>
      <c r="BW114" s="7"/>
    </row>
    <row r="115" spans="1:75" ht="31.5" x14ac:dyDescent="0.25">
      <c r="A115" s="7"/>
      <c r="B115" s="13" t="s">
        <v>44</v>
      </c>
      <c r="C115" s="13" t="s">
        <v>126</v>
      </c>
      <c r="D115" s="13" t="s">
        <v>132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3" t="s">
        <v>134</v>
      </c>
      <c r="T115" s="14" t="s">
        <v>135</v>
      </c>
      <c r="U115" s="11">
        <v>158.58000000000001</v>
      </c>
      <c r="V115" s="11">
        <v>0</v>
      </c>
      <c r="W115" s="11">
        <v>97.9</v>
      </c>
      <c r="X115" s="11">
        <v>60.68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8">
        <v>158.58000000000001</v>
      </c>
      <c r="AH115" s="19">
        <v>0</v>
      </c>
      <c r="AI115" s="19">
        <v>97.9</v>
      </c>
      <c r="AJ115" s="19">
        <v>60.68</v>
      </c>
      <c r="AK115" s="19">
        <v>0</v>
      </c>
      <c r="AL115" s="19">
        <v>0</v>
      </c>
      <c r="AM115" s="19">
        <v>158.58000000000001</v>
      </c>
      <c r="AN115" s="19">
        <v>0</v>
      </c>
      <c r="AO115" s="19">
        <v>97.9</v>
      </c>
      <c r="AP115" s="19">
        <v>60.68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8">
        <v>158.58000000000001</v>
      </c>
      <c r="AZ115" s="19">
        <v>0</v>
      </c>
      <c r="BA115" s="19">
        <v>97.9</v>
      </c>
      <c r="BB115" s="19">
        <v>60.68</v>
      </c>
      <c r="BC115" s="19">
        <v>0</v>
      </c>
      <c r="BD115" s="19">
        <v>0</v>
      </c>
      <c r="BE115" s="19">
        <v>158.58000000000001</v>
      </c>
      <c r="BF115" s="19">
        <v>0</v>
      </c>
      <c r="BG115" s="19">
        <v>97.9</v>
      </c>
      <c r="BH115" s="19">
        <v>60.68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8">
        <v>158.58000000000001</v>
      </c>
      <c r="BR115" s="11">
        <v>0</v>
      </c>
      <c r="BS115" s="11">
        <v>97.9</v>
      </c>
      <c r="BT115" s="11">
        <v>60.68</v>
      </c>
      <c r="BU115" s="11">
        <v>0</v>
      </c>
      <c r="BV115" s="11">
        <v>0</v>
      </c>
      <c r="BW115" s="7"/>
    </row>
    <row r="116" spans="1:75" ht="15.75" x14ac:dyDescent="0.25">
      <c r="A116" s="7"/>
      <c r="B116" s="13" t="s">
        <v>44</v>
      </c>
      <c r="C116" s="13" t="s">
        <v>126</v>
      </c>
      <c r="D116" s="13" t="s">
        <v>136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3"/>
      <c r="T116" s="14" t="s">
        <v>137</v>
      </c>
      <c r="U116" s="11">
        <v>254</v>
      </c>
      <c r="V116" s="11">
        <v>0</v>
      </c>
      <c r="W116" s="11">
        <v>0</v>
      </c>
      <c r="X116" s="11">
        <v>254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8">
        <v>254</v>
      </c>
      <c r="AH116" s="19">
        <v>0</v>
      </c>
      <c r="AI116" s="19">
        <v>0</v>
      </c>
      <c r="AJ116" s="19">
        <v>254</v>
      </c>
      <c r="AK116" s="19">
        <v>0</v>
      </c>
      <c r="AL116" s="19">
        <v>0</v>
      </c>
      <c r="AM116" s="19">
        <v>254</v>
      </c>
      <c r="AN116" s="19">
        <v>0</v>
      </c>
      <c r="AO116" s="19">
        <v>0</v>
      </c>
      <c r="AP116" s="19">
        <v>254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8">
        <v>254</v>
      </c>
      <c r="AZ116" s="19">
        <v>0</v>
      </c>
      <c r="BA116" s="19">
        <v>0</v>
      </c>
      <c r="BB116" s="19">
        <v>254</v>
      </c>
      <c r="BC116" s="19">
        <v>0</v>
      </c>
      <c r="BD116" s="19">
        <v>0</v>
      </c>
      <c r="BE116" s="19">
        <v>193.32</v>
      </c>
      <c r="BF116" s="19">
        <v>0</v>
      </c>
      <c r="BG116" s="19">
        <v>0</v>
      </c>
      <c r="BH116" s="19">
        <v>193.32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8">
        <v>193.32</v>
      </c>
      <c r="BR116" s="11">
        <v>0</v>
      </c>
      <c r="BS116" s="11">
        <v>0</v>
      </c>
      <c r="BT116" s="11">
        <v>193.32</v>
      </c>
      <c r="BU116" s="11">
        <v>0</v>
      </c>
      <c r="BV116" s="11">
        <v>0</v>
      </c>
      <c r="BW116" s="7"/>
    </row>
    <row r="117" spans="1:75" ht="47.25" x14ac:dyDescent="0.25">
      <c r="A117" s="7"/>
      <c r="B117" s="13" t="s">
        <v>44</v>
      </c>
      <c r="C117" s="13" t="s">
        <v>126</v>
      </c>
      <c r="D117" s="13" t="s">
        <v>136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3" t="s">
        <v>50</v>
      </c>
      <c r="T117" s="14" t="s">
        <v>51</v>
      </c>
      <c r="U117" s="11">
        <v>254</v>
      </c>
      <c r="V117" s="11">
        <v>0</v>
      </c>
      <c r="W117" s="11">
        <v>0</v>
      </c>
      <c r="X117" s="11">
        <v>254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8">
        <v>254</v>
      </c>
      <c r="AH117" s="19">
        <v>0</v>
      </c>
      <c r="AI117" s="19">
        <v>0</v>
      </c>
      <c r="AJ117" s="19">
        <v>254</v>
      </c>
      <c r="AK117" s="19">
        <v>0</v>
      </c>
      <c r="AL117" s="19">
        <v>0</v>
      </c>
      <c r="AM117" s="19">
        <v>254</v>
      </c>
      <c r="AN117" s="19">
        <v>0</v>
      </c>
      <c r="AO117" s="19">
        <v>0</v>
      </c>
      <c r="AP117" s="19">
        <v>254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8">
        <v>254</v>
      </c>
      <c r="AZ117" s="19">
        <v>0</v>
      </c>
      <c r="BA117" s="19">
        <v>0</v>
      </c>
      <c r="BB117" s="19">
        <v>254</v>
      </c>
      <c r="BC117" s="19">
        <v>0</v>
      </c>
      <c r="BD117" s="19">
        <v>0</v>
      </c>
      <c r="BE117" s="19">
        <v>193.32</v>
      </c>
      <c r="BF117" s="19">
        <v>0</v>
      </c>
      <c r="BG117" s="19">
        <v>0</v>
      </c>
      <c r="BH117" s="19">
        <v>193.32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8">
        <v>193.32</v>
      </c>
      <c r="BR117" s="11">
        <v>0</v>
      </c>
      <c r="BS117" s="11">
        <v>0</v>
      </c>
      <c r="BT117" s="11">
        <v>193.32</v>
      </c>
      <c r="BU117" s="11">
        <v>0</v>
      </c>
      <c r="BV117" s="11">
        <v>0</v>
      </c>
      <c r="BW117" s="7"/>
    </row>
    <row r="118" spans="1:75" ht="15.75" x14ac:dyDescent="0.25">
      <c r="A118" s="1"/>
      <c r="B118" s="12" t="s">
        <v>52</v>
      </c>
      <c r="C118" s="12" t="s">
        <v>36</v>
      </c>
      <c r="D118" s="12"/>
      <c r="S118" s="12"/>
      <c r="T118" s="12" t="s">
        <v>138</v>
      </c>
      <c r="U118" s="10">
        <v>73389.689530000003</v>
      </c>
      <c r="V118" s="10">
        <v>419.17655999999999</v>
      </c>
      <c r="W118" s="10">
        <v>13973.89697</v>
      </c>
      <c r="X118" s="10">
        <v>58996.616000000002</v>
      </c>
      <c r="Y118" s="10">
        <v>0</v>
      </c>
      <c r="Z118" s="10">
        <v>0</v>
      </c>
      <c r="AA118" s="10">
        <v>-2874.8582999999999</v>
      </c>
      <c r="AB118" s="10">
        <v>0</v>
      </c>
      <c r="AC118" s="10">
        <v>0</v>
      </c>
      <c r="AD118" s="10">
        <v>-2874.8582999999999</v>
      </c>
      <c r="AE118" s="10">
        <v>0</v>
      </c>
      <c r="AF118" s="10">
        <v>0</v>
      </c>
      <c r="AG118" s="16">
        <f>70514.83123-92.33</f>
        <v>70422.501229999994</v>
      </c>
      <c r="AH118" s="17">
        <v>419.17655999999999</v>
      </c>
      <c r="AI118" s="17">
        <v>13973.89697</v>
      </c>
      <c r="AJ118" s="17">
        <v>56121.757700000002</v>
      </c>
      <c r="AK118" s="17">
        <v>0</v>
      </c>
      <c r="AL118" s="17">
        <v>0</v>
      </c>
      <c r="AM118" s="17">
        <v>93422.995330000005</v>
      </c>
      <c r="AN118" s="17">
        <v>0</v>
      </c>
      <c r="AO118" s="17">
        <v>17784.3</v>
      </c>
      <c r="AP118" s="17">
        <v>75638.695330000002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6">
        <v>93422.995330000005</v>
      </c>
      <c r="AZ118" s="17">
        <v>0</v>
      </c>
      <c r="BA118" s="17">
        <v>17784.3</v>
      </c>
      <c r="BB118" s="17">
        <v>75638.695330000002</v>
      </c>
      <c r="BC118" s="17">
        <v>0</v>
      </c>
      <c r="BD118" s="17">
        <v>0</v>
      </c>
      <c r="BE118" s="17">
        <v>73959.485220000002</v>
      </c>
      <c r="BF118" s="17">
        <v>0</v>
      </c>
      <c r="BG118" s="17">
        <v>17719.400000000001</v>
      </c>
      <c r="BH118" s="17">
        <v>56240.085220000001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6">
        <v>73959.485220000002</v>
      </c>
      <c r="BR118" s="10">
        <v>0</v>
      </c>
      <c r="BS118" s="10">
        <v>17719.400000000001</v>
      </c>
      <c r="BT118" s="10">
        <v>56240.085220000001</v>
      </c>
      <c r="BU118" s="10">
        <v>0</v>
      </c>
      <c r="BV118" s="10">
        <v>0</v>
      </c>
    </row>
    <row r="119" spans="1:75" ht="15.75" x14ac:dyDescent="0.25">
      <c r="A119" s="7"/>
      <c r="B119" s="13" t="s">
        <v>52</v>
      </c>
      <c r="C119" s="13" t="s">
        <v>66</v>
      </c>
      <c r="D119" s="1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3"/>
      <c r="T119" s="14" t="s">
        <v>139</v>
      </c>
      <c r="U119" s="11">
        <v>7728.6760000000004</v>
      </c>
      <c r="V119" s="11">
        <v>0</v>
      </c>
      <c r="W119" s="11">
        <v>676.1</v>
      </c>
      <c r="X119" s="11">
        <v>7052.576</v>
      </c>
      <c r="Y119" s="11">
        <v>0</v>
      </c>
      <c r="Z119" s="11">
        <v>0</v>
      </c>
      <c r="AA119" s="11">
        <v>-1126</v>
      </c>
      <c r="AB119" s="11">
        <v>0</v>
      </c>
      <c r="AC119" s="11">
        <v>0</v>
      </c>
      <c r="AD119" s="11">
        <v>-1126</v>
      </c>
      <c r="AE119" s="11">
        <v>0</v>
      </c>
      <c r="AF119" s="11">
        <v>0</v>
      </c>
      <c r="AG119" s="18">
        <v>6602.6760000000004</v>
      </c>
      <c r="AH119" s="19">
        <v>0</v>
      </c>
      <c r="AI119" s="19">
        <v>676.1</v>
      </c>
      <c r="AJ119" s="19">
        <v>5926.576</v>
      </c>
      <c r="AK119" s="19">
        <v>0</v>
      </c>
      <c r="AL119" s="19">
        <v>0</v>
      </c>
      <c r="AM119" s="19">
        <v>8748.2649999999994</v>
      </c>
      <c r="AN119" s="19">
        <v>0</v>
      </c>
      <c r="AO119" s="19">
        <v>694.8</v>
      </c>
      <c r="AP119" s="19">
        <v>8053.4650000000001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8">
        <v>8748.2649999999994</v>
      </c>
      <c r="AZ119" s="19">
        <v>0</v>
      </c>
      <c r="BA119" s="19">
        <v>694.8</v>
      </c>
      <c r="BB119" s="19">
        <v>8053.4650000000001</v>
      </c>
      <c r="BC119" s="19">
        <v>0</v>
      </c>
      <c r="BD119" s="19">
        <v>0</v>
      </c>
      <c r="BE119" s="19">
        <v>8748.2649999999994</v>
      </c>
      <c r="BF119" s="19">
        <v>0</v>
      </c>
      <c r="BG119" s="19">
        <v>694.8</v>
      </c>
      <c r="BH119" s="19">
        <v>8053.4650000000001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8">
        <v>8748.2649999999994</v>
      </c>
      <c r="BR119" s="11">
        <v>0</v>
      </c>
      <c r="BS119" s="11">
        <v>694.8</v>
      </c>
      <c r="BT119" s="11">
        <v>8053.4650000000001</v>
      </c>
      <c r="BU119" s="11">
        <v>0</v>
      </c>
      <c r="BV119" s="11">
        <v>0</v>
      </c>
      <c r="BW119" s="7"/>
    </row>
    <row r="120" spans="1:75" ht="15.75" x14ac:dyDescent="0.25">
      <c r="A120" s="7"/>
      <c r="B120" s="13" t="s">
        <v>52</v>
      </c>
      <c r="C120" s="13" t="s">
        <v>66</v>
      </c>
      <c r="D120" s="13" t="s">
        <v>140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3"/>
      <c r="T120" s="14" t="s">
        <v>141</v>
      </c>
      <c r="U120" s="11">
        <v>600</v>
      </c>
      <c r="V120" s="11">
        <v>0</v>
      </c>
      <c r="W120" s="11">
        <v>0</v>
      </c>
      <c r="X120" s="11">
        <v>600</v>
      </c>
      <c r="Y120" s="11">
        <v>0</v>
      </c>
      <c r="Z120" s="11">
        <v>0</v>
      </c>
      <c r="AA120" s="11">
        <v>-600</v>
      </c>
      <c r="AB120" s="11">
        <v>0</v>
      </c>
      <c r="AC120" s="11">
        <v>0</v>
      </c>
      <c r="AD120" s="11">
        <v>-600</v>
      </c>
      <c r="AE120" s="11">
        <v>0</v>
      </c>
      <c r="AF120" s="11">
        <v>0</v>
      </c>
      <c r="AG120" s="18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600</v>
      </c>
      <c r="AN120" s="19">
        <v>0</v>
      </c>
      <c r="AO120" s="19">
        <v>0</v>
      </c>
      <c r="AP120" s="19">
        <v>600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8">
        <v>600</v>
      </c>
      <c r="AZ120" s="19">
        <v>0</v>
      </c>
      <c r="BA120" s="19">
        <v>0</v>
      </c>
      <c r="BB120" s="19">
        <v>600</v>
      </c>
      <c r="BC120" s="19">
        <v>0</v>
      </c>
      <c r="BD120" s="19">
        <v>0</v>
      </c>
      <c r="BE120" s="19">
        <v>600</v>
      </c>
      <c r="BF120" s="19">
        <v>0</v>
      </c>
      <c r="BG120" s="19">
        <v>0</v>
      </c>
      <c r="BH120" s="19">
        <v>600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8">
        <v>600</v>
      </c>
      <c r="BR120" s="11">
        <v>0</v>
      </c>
      <c r="BS120" s="11">
        <v>0</v>
      </c>
      <c r="BT120" s="11">
        <v>600</v>
      </c>
      <c r="BU120" s="11">
        <v>0</v>
      </c>
      <c r="BV120" s="11">
        <v>0</v>
      </c>
      <c r="BW120" s="7"/>
    </row>
    <row r="121" spans="1:75" ht="15.75" x14ac:dyDescent="0.25">
      <c r="A121" s="7"/>
      <c r="B121" s="13" t="s">
        <v>52</v>
      </c>
      <c r="C121" s="13" t="s">
        <v>66</v>
      </c>
      <c r="D121" s="13" t="s">
        <v>140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3" t="s">
        <v>64</v>
      </c>
      <c r="T121" s="14" t="s">
        <v>65</v>
      </c>
      <c r="U121" s="11">
        <v>600</v>
      </c>
      <c r="V121" s="11">
        <v>0</v>
      </c>
      <c r="W121" s="11">
        <v>0</v>
      </c>
      <c r="X121" s="11">
        <v>600</v>
      </c>
      <c r="Y121" s="11">
        <v>0</v>
      </c>
      <c r="Z121" s="11">
        <v>0</v>
      </c>
      <c r="AA121" s="11">
        <v>-600</v>
      </c>
      <c r="AB121" s="11">
        <v>0</v>
      </c>
      <c r="AC121" s="11">
        <v>0</v>
      </c>
      <c r="AD121" s="11">
        <v>-600</v>
      </c>
      <c r="AE121" s="11">
        <v>0</v>
      </c>
      <c r="AF121" s="11">
        <v>0</v>
      </c>
      <c r="AG121" s="18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600</v>
      </c>
      <c r="AN121" s="19">
        <v>0</v>
      </c>
      <c r="AO121" s="19">
        <v>0</v>
      </c>
      <c r="AP121" s="19">
        <v>600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8">
        <v>600</v>
      </c>
      <c r="AZ121" s="19">
        <v>0</v>
      </c>
      <c r="BA121" s="19">
        <v>0</v>
      </c>
      <c r="BB121" s="19">
        <v>600</v>
      </c>
      <c r="BC121" s="19">
        <v>0</v>
      </c>
      <c r="BD121" s="19">
        <v>0</v>
      </c>
      <c r="BE121" s="19">
        <v>600</v>
      </c>
      <c r="BF121" s="19">
        <v>0</v>
      </c>
      <c r="BG121" s="19">
        <v>0</v>
      </c>
      <c r="BH121" s="19">
        <v>600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8">
        <v>600</v>
      </c>
      <c r="BR121" s="11">
        <v>0</v>
      </c>
      <c r="BS121" s="11">
        <v>0</v>
      </c>
      <c r="BT121" s="11">
        <v>600</v>
      </c>
      <c r="BU121" s="11">
        <v>0</v>
      </c>
      <c r="BV121" s="11">
        <v>0</v>
      </c>
      <c r="BW121" s="7"/>
    </row>
    <row r="122" spans="1:75" ht="63" x14ac:dyDescent="0.25">
      <c r="A122" s="7"/>
      <c r="B122" s="13" t="s">
        <v>52</v>
      </c>
      <c r="C122" s="13" t="s">
        <v>66</v>
      </c>
      <c r="D122" s="13" t="s">
        <v>142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3"/>
      <c r="T122" s="14" t="s">
        <v>143</v>
      </c>
      <c r="U122" s="11">
        <v>20</v>
      </c>
      <c r="V122" s="11">
        <v>0</v>
      </c>
      <c r="W122" s="11">
        <v>0</v>
      </c>
      <c r="X122" s="11">
        <v>20</v>
      </c>
      <c r="Y122" s="11">
        <v>0</v>
      </c>
      <c r="Z122" s="11">
        <v>0</v>
      </c>
      <c r="AA122" s="11">
        <v>-5</v>
      </c>
      <c r="AB122" s="11">
        <v>0</v>
      </c>
      <c r="AC122" s="11">
        <v>0</v>
      </c>
      <c r="AD122" s="11">
        <v>-5</v>
      </c>
      <c r="AE122" s="11">
        <v>0</v>
      </c>
      <c r="AF122" s="11">
        <v>0</v>
      </c>
      <c r="AG122" s="18">
        <v>15</v>
      </c>
      <c r="AH122" s="19">
        <v>0</v>
      </c>
      <c r="AI122" s="19">
        <v>0</v>
      </c>
      <c r="AJ122" s="19">
        <v>15</v>
      </c>
      <c r="AK122" s="19">
        <v>0</v>
      </c>
      <c r="AL122" s="19">
        <v>0</v>
      </c>
      <c r="AM122" s="19">
        <v>20</v>
      </c>
      <c r="AN122" s="19">
        <v>0</v>
      </c>
      <c r="AO122" s="19">
        <v>0</v>
      </c>
      <c r="AP122" s="19">
        <v>20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8">
        <v>20</v>
      </c>
      <c r="AZ122" s="19">
        <v>0</v>
      </c>
      <c r="BA122" s="19">
        <v>0</v>
      </c>
      <c r="BB122" s="19">
        <v>20</v>
      </c>
      <c r="BC122" s="19">
        <v>0</v>
      </c>
      <c r="BD122" s="19">
        <v>0</v>
      </c>
      <c r="BE122" s="19">
        <v>20</v>
      </c>
      <c r="BF122" s="19">
        <v>0</v>
      </c>
      <c r="BG122" s="19">
        <v>0</v>
      </c>
      <c r="BH122" s="19">
        <v>20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8">
        <v>20</v>
      </c>
      <c r="BR122" s="11">
        <v>0</v>
      </c>
      <c r="BS122" s="11">
        <v>0</v>
      </c>
      <c r="BT122" s="11">
        <v>20</v>
      </c>
      <c r="BU122" s="11">
        <v>0</v>
      </c>
      <c r="BV122" s="11">
        <v>0</v>
      </c>
      <c r="BW122" s="7"/>
    </row>
    <row r="123" spans="1:75" ht="47.25" x14ac:dyDescent="0.25">
      <c r="A123" s="7"/>
      <c r="B123" s="13" t="s">
        <v>52</v>
      </c>
      <c r="C123" s="13" t="s">
        <v>66</v>
      </c>
      <c r="D123" s="13" t="s">
        <v>142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3" t="s">
        <v>50</v>
      </c>
      <c r="T123" s="14" t="s">
        <v>51</v>
      </c>
      <c r="U123" s="11">
        <v>20</v>
      </c>
      <c r="V123" s="11">
        <v>0</v>
      </c>
      <c r="W123" s="11">
        <v>0</v>
      </c>
      <c r="X123" s="11">
        <v>20</v>
      </c>
      <c r="Y123" s="11">
        <v>0</v>
      </c>
      <c r="Z123" s="11">
        <v>0</v>
      </c>
      <c r="AA123" s="11">
        <v>-5</v>
      </c>
      <c r="AB123" s="11">
        <v>0</v>
      </c>
      <c r="AC123" s="11">
        <v>0</v>
      </c>
      <c r="AD123" s="11">
        <v>-5</v>
      </c>
      <c r="AE123" s="11">
        <v>0</v>
      </c>
      <c r="AF123" s="11">
        <v>0</v>
      </c>
      <c r="AG123" s="18">
        <v>15</v>
      </c>
      <c r="AH123" s="19">
        <v>0</v>
      </c>
      <c r="AI123" s="19">
        <v>0</v>
      </c>
      <c r="AJ123" s="19">
        <v>15</v>
      </c>
      <c r="AK123" s="19">
        <v>0</v>
      </c>
      <c r="AL123" s="19">
        <v>0</v>
      </c>
      <c r="AM123" s="19">
        <v>20</v>
      </c>
      <c r="AN123" s="19">
        <v>0</v>
      </c>
      <c r="AO123" s="19">
        <v>0</v>
      </c>
      <c r="AP123" s="19">
        <v>20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8">
        <v>20</v>
      </c>
      <c r="AZ123" s="19">
        <v>0</v>
      </c>
      <c r="BA123" s="19">
        <v>0</v>
      </c>
      <c r="BB123" s="19">
        <v>20</v>
      </c>
      <c r="BC123" s="19">
        <v>0</v>
      </c>
      <c r="BD123" s="19">
        <v>0</v>
      </c>
      <c r="BE123" s="19">
        <v>20</v>
      </c>
      <c r="BF123" s="19">
        <v>0</v>
      </c>
      <c r="BG123" s="19">
        <v>0</v>
      </c>
      <c r="BH123" s="19">
        <v>20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8">
        <v>20</v>
      </c>
      <c r="BR123" s="11">
        <v>0</v>
      </c>
      <c r="BS123" s="11">
        <v>0</v>
      </c>
      <c r="BT123" s="11">
        <v>20</v>
      </c>
      <c r="BU123" s="11">
        <v>0</v>
      </c>
      <c r="BV123" s="11">
        <v>0</v>
      </c>
      <c r="BW123" s="7"/>
    </row>
    <row r="124" spans="1:75" ht="31.5" x14ac:dyDescent="0.25">
      <c r="A124" s="7"/>
      <c r="B124" s="13" t="s">
        <v>52</v>
      </c>
      <c r="C124" s="13" t="s">
        <v>66</v>
      </c>
      <c r="D124" s="13" t="s">
        <v>144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3"/>
      <c r="T124" s="14" t="s">
        <v>145</v>
      </c>
      <c r="U124" s="11">
        <v>2080</v>
      </c>
      <c r="V124" s="11">
        <v>0</v>
      </c>
      <c r="W124" s="11">
        <v>0</v>
      </c>
      <c r="X124" s="11">
        <v>2080</v>
      </c>
      <c r="Y124" s="11">
        <v>0</v>
      </c>
      <c r="Z124" s="11">
        <v>0</v>
      </c>
      <c r="AA124" s="11">
        <v>-430</v>
      </c>
      <c r="AB124" s="11">
        <v>0</v>
      </c>
      <c r="AC124" s="11">
        <v>0</v>
      </c>
      <c r="AD124" s="11">
        <v>-430</v>
      </c>
      <c r="AE124" s="11">
        <v>0</v>
      </c>
      <c r="AF124" s="11">
        <v>0</v>
      </c>
      <c r="AG124" s="18">
        <v>1650</v>
      </c>
      <c r="AH124" s="19">
        <v>0</v>
      </c>
      <c r="AI124" s="19">
        <v>0</v>
      </c>
      <c r="AJ124" s="19">
        <v>1650</v>
      </c>
      <c r="AK124" s="19">
        <v>0</v>
      </c>
      <c r="AL124" s="19">
        <v>0</v>
      </c>
      <c r="AM124" s="19">
        <v>3080</v>
      </c>
      <c r="AN124" s="19">
        <v>0</v>
      </c>
      <c r="AO124" s="19">
        <v>0</v>
      </c>
      <c r="AP124" s="19">
        <v>3080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8">
        <v>3080</v>
      </c>
      <c r="AZ124" s="19">
        <v>0</v>
      </c>
      <c r="BA124" s="19">
        <v>0</v>
      </c>
      <c r="BB124" s="19">
        <v>3080</v>
      </c>
      <c r="BC124" s="19">
        <v>0</v>
      </c>
      <c r="BD124" s="19">
        <v>0</v>
      </c>
      <c r="BE124" s="19">
        <v>3080</v>
      </c>
      <c r="BF124" s="19">
        <v>0</v>
      </c>
      <c r="BG124" s="19">
        <v>0</v>
      </c>
      <c r="BH124" s="19">
        <v>3080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8">
        <v>3080</v>
      </c>
      <c r="BR124" s="11">
        <v>0</v>
      </c>
      <c r="BS124" s="11">
        <v>0</v>
      </c>
      <c r="BT124" s="11">
        <v>3080</v>
      </c>
      <c r="BU124" s="11">
        <v>0</v>
      </c>
      <c r="BV124" s="11">
        <v>0</v>
      </c>
      <c r="BW124" s="7"/>
    </row>
    <row r="125" spans="1:75" ht="15.75" x14ac:dyDescent="0.25">
      <c r="A125" s="7"/>
      <c r="B125" s="13" t="s">
        <v>52</v>
      </c>
      <c r="C125" s="13" t="s">
        <v>66</v>
      </c>
      <c r="D125" s="13" t="s">
        <v>144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3" t="s">
        <v>64</v>
      </c>
      <c r="T125" s="14" t="s">
        <v>65</v>
      </c>
      <c r="U125" s="11">
        <v>2080</v>
      </c>
      <c r="V125" s="11">
        <v>0</v>
      </c>
      <c r="W125" s="11">
        <v>0</v>
      </c>
      <c r="X125" s="11">
        <v>2080</v>
      </c>
      <c r="Y125" s="11">
        <v>0</v>
      </c>
      <c r="Z125" s="11">
        <v>0</v>
      </c>
      <c r="AA125" s="11">
        <v>-430</v>
      </c>
      <c r="AB125" s="11">
        <v>0</v>
      </c>
      <c r="AC125" s="11">
        <v>0</v>
      </c>
      <c r="AD125" s="11">
        <v>-430</v>
      </c>
      <c r="AE125" s="11">
        <v>0</v>
      </c>
      <c r="AF125" s="11">
        <v>0</v>
      </c>
      <c r="AG125" s="18">
        <v>1650</v>
      </c>
      <c r="AH125" s="19">
        <v>0</v>
      </c>
      <c r="AI125" s="19">
        <v>0</v>
      </c>
      <c r="AJ125" s="19">
        <v>1650</v>
      </c>
      <c r="AK125" s="19">
        <v>0</v>
      </c>
      <c r="AL125" s="19">
        <v>0</v>
      </c>
      <c r="AM125" s="19">
        <v>3080</v>
      </c>
      <c r="AN125" s="19">
        <v>0</v>
      </c>
      <c r="AO125" s="19">
        <v>0</v>
      </c>
      <c r="AP125" s="19">
        <v>3080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8">
        <v>3080</v>
      </c>
      <c r="AZ125" s="19">
        <v>0</v>
      </c>
      <c r="BA125" s="19">
        <v>0</v>
      </c>
      <c r="BB125" s="19">
        <v>3080</v>
      </c>
      <c r="BC125" s="19">
        <v>0</v>
      </c>
      <c r="BD125" s="19">
        <v>0</v>
      </c>
      <c r="BE125" s="19">
        <v>3080</v>
      </c>
      <c r="BF125" s="19">
        <v>0</v>
      </c>
      <c r="BG125" s="19">
        <v>0</v>
      </c>
      <c r="BH125" s="19">
        <v>3080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8">
        <v>3080</v>
      </c>
      <c r="BR125" s="11">
        <v>0</v>
      </c>
      <c r="BS125" s="11">
        <v>0</v>
      </c>
      <c r="BT125" s="11">
        <v>3080</v>
      </c>
      <c r="BU125" s="11">
        <v>0</v>
      </c>
      <c r="BV125" s="11">
        <v>0</v>
      </c>
      <c r="BW125" s="7"/>
    </row>
    <row r="126" spans="1:75" ht="94.5" x14ac:dyDescent="0.25">
      <c r="A126" s="7"/>
      <c r="B126" s="13" t="s">
        <v>52</v>
      </c>
      <c r="C126" s="13" t="s">
        <v>66</v>
      </c>
      <c r="D126" s="13" t="s">
        <v>146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3"/>
      <c r="T126" s="14" t="s">
        <v>147</v>
      </c>
      <c r="U126" s="11">
        <v>300</v>
      </c>
      <c r="V126" s="11">
        <v>0</v>
      </c>
      <c r="W126" s="11">
        <v>0</v>
      </c>
      <c r="X126" s="11">
        <v>300</v>
      </c>
      <c r="Y126" s="11">
        <v>0</v>
      </c>
      <c r="Z126" s="11">
        <v>0</v>
      </c>
      <c r="AA126" s="11">
        <v>-105</v>
      </c>
      <c r="AB126" s="11">
        <v>0</v>
      </c>
      <c r="AC126" s="11">
        <v>0</v>
      </c>
      <c r="AD126" s="11">
        <v>-105</v>
      </c>
      <c r="AE126" s="11">
        <v>0</v>
      </c>
      <c r="AF126" s="11">
        <v>0</v>
      </c>
      <c r="AG126" s="18">
        <v>195</v>
      </c>
      <c r="AH126" s="19">
        <v>0</v>
      </c>
      <c r="AI126" s="19">
        <v>0</v>
      </c>
      <c r="AJ126" s="19">
        <v>195</v>
      </c>
      <c r="AK126" s="19">
        <v>0</v>
      </c>
      <c r="AL126" s="19">
        <v>0</v>
      </c>
      <c r="AM126" s="19">
        <v>300</v>
      </c>
      <c r="AN126" s="19">
        <v>0</v>
      </c>
      <c r="AO126" s="19">
        <v>0</v>
      </c>
      <c r="AP126" s="19">
        <v>300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8">
        <v>300</v>
      </c>
      <c r="AZ126" s="19">
        <v>0</v>
      </c>
      <c r="BA126" s="19">
        <v>0</v>
      </c>
      <c r="BB126" s="19">
        <v>300</v>
      </c>
      <c r="BC126" s="19">
        <v>0</v>
      </c>
      <c r="BD126" s="19">
        <v>0</v>
      </c>
      <c r="BE126" s="19">
        <v>300</v>
      </c>
      <c r="BF126" s="19">
        <v>0</v>
      </c>
      <c r="BG126" s="19">
        <v>0</v>
      </c>
      <c r="BH126" s="19">
        <v>300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8">
        <v>300</v>
      </c>
      <c r="BR126" s="11">
        <v>0</v>
      </c>
      <c r="BS126" s="11">
        <v>0</v>
      </c>
      <c r="BT126" s="11">
        <v>300</v>
      </c>
      <c r="BU126" s="11">
        <v>0</v>
      </c>
      <c r="BV126" s="11">
        <v>0</v>
      </c>
      <c r="BW126" s="7"/>
    </row>
    <row r="127" spans="1:75" ht="47.25" x14ac:dyDescent="0.25">
      <c r="A127" s="7"/>
      <c r="B127" s="13" t="s">
        <v>52</v>
      </c>
      <c r="C127" s="13" t="s">
        <v>66</v>
      </c>
      <c r="D127" s="13" t="s">
        <v>146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3" t="s">
        <v>50</v>
      </c>
      <c r="T127" s="14" t="s">
        <v>51</v>
      </c>
      <c r="U127" s="11">
        <v>300</v>
      </c>
      <c r="V127" s="11">
        <v>0</v>
      </c>
      <c r="W127" s="11">
        <v>0</v>
      </c>
      <c r="X127" s="11">
        <v>300</v>
      </c>
      <c r="Y127" s="11">
        <v>0</v>
      </c>
      <c r="Z127" s="11">
        <v>0</v>
      </c>
      <c r="AA127" s="11">
        <v>-105</v>
      </c>
      <c r="AB127" s="11">
        <v>0</v>
      </c>
      <c r="AC127" s="11">
        <v>0</v>
      </c>
      <c r="AD127" s="11">
        <v>-105</v>
      </c>
      <c r="AE127" s="11">
        <v>0</v>
      </c>
      <c r="AF127" s="11">
        <v>0</v>
      </c>
      <c r="AG127" s="18">
        <v>195</v>
      </c>
      <c r="AH127" s="19">
        <v>0</v>
      </c>
      <c r="AI127" s="19">
        <v>0</v>
      </c>
      <c r="AJ127" s="19">
        <v>195</v>
      </c>
      <c r="AK127" s="19">
        <v>0</v>
      </c>
      <c r="AL127" s="19">
        <v>0</v>
      </c>
      <c r="AM127" s="19">
        <v>300</v>
      </c>
      <c r="AN127" s="19">
        <v>0</v>
      </c>
      <c r="AO127" s="19">
        <v>0</v>
      </c>
      <c r="AP127" s="19">
        <v>300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8">
        <v>300</v>
      </c>
      <c r="AZ127" s="19">
        <v>0</v>
      </c>
      <c r="BA127" s="19">
        <v>0</v>
      </c>
      <c r="BB127" s="19">
        <v>300</v>
      </c>
      <c r="BC127" s="19">
        <v>0</v>
      </c>
      <c r="BD127" s="19">
        <v>0</v>
      </c>
      <c r="BE127" s="19">
        <v>300</v>
      </c>
      <c r="BF127" s="19">
        <v>0</v>
      </c>
      <c r="BG127" s="19">
        <v>0</v>
      </c>
      <c r="BH127" s="19">
        <v>300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8">
        <v>300</v>
      </c>
      <c r="BR127" s="11">
        <v>0</v>
      </c>
      <c r="BS127" s="11">
        <v>0</v>
      </c>
      <c r="BT127" s="11">
        <v>300</v>
      </c>
      <c r="BU127" s="11">
        <v>0</v>
      </c>
      <c r="BV127" s="11">
        <v>0</v>
      </c>
      <c r="BW127" s="7"/>
    </row>
    <row r="128" spans="1:75" ht="94.5" x14ac:dyDescent="0.25">
      <c r="A128" s="7"/>
      <c r="B128" s="13" t="s">
        <v>52</v>
      </c>
      <c r="C128" s="13" t="s">
        <v>66</v>
      </c>
      <c r="D128" s="13" t="s">
        <v>148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3"/>
      <c r="T128" s="14" t="s">
        <v>350</v>
      </c>
      <c r="U128" s="11">
        <v>11.4</v>
      </c>
      <c r="V128" s="11">
        <v>0</v>
      </c>
      <c r="W128" s="11">
        <v>11.4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8">
        <v>11.4</v>
      </c>
      <c r="AH128" s="19">
        <v>0</v>
      </c>
      <c r="AI128" s="19">
        <v>11.4</v>
      </c>
      <c r="AJ128" s="19">
        <v>0</v>
      </c>
      <c r="AK128" s="19">
        <v>0</v>
      </c>
      <c r="AL128" s="19">
        <v>0</v>
      </c>
      <c r="AM128" s="19">
        <v>11.9</v>
      </c>
      <c r="AN128" s="19">
        <v>0</v>
      </c>
      <c r="AO128" s="19">
        <v>11.9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8">
        <v>11.9</v>
      </c>
      <c r="AZ128" s="19">
        <v>0</v>
      </c>
      <c r="BA128" s="19">
        <v>11.9</v>
      </c>
      <c r="BB128" s="19">
        <v>0</v>
      </c>
      <c r="BC128" s="19">
        <v>0</v>
      </c>
      <c r="BD128" s="19">
        <v>0</v>
      </c>
      <c r="BE128" s="19">
        <v>11.9</v>
      </c>
      <c r="BF128" s="19">
        <v>0</v>
      </c>
      <c r="BG128" s="19">
        <v>11.9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8">
        <v>11.9</v>
      </c>
      <c r="BR128" s="11">
        <v>0</v>
      </c>
      <c r="BS128" s="11">
        <v>11.9</v>
      </c>
      <c r="BT128" s="11">
        <v>0</v>
      </c>
      <c r="BU128" s="11">
        <v>0</v>
      </c>
      <c r="BV128" s="11">
        <v>0</v>
      </c>
      <c r="BW128" s="7"/>
    </row>
    <row r="129" spans="1:75" ht="94.5" x14ac:dyDescent="0.25">
      <c r="A129" s="7"/>
      <c r="B129" s="13" t="s">
        <v>52</v>
      </c>
      <c r="C129" s="13" t="s">
        <v>66</v>
      </c>
      <c r="D129" s="13" t="s">
        <v>148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3" t="s">
        <v>42</v>
      </c>
      <c r="T129" s="14" t="s">
        <v>43</v>
      </c>
      <c r="U129" s="11">
        <v>11.4</v>
      </c>
      <c r="V129" s="11">
        <v>0</v>
      </c>
      <c r="W129" s="11">
        <v>11.4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8">
        <v>11.4</v>
      </c>
      <c r="AH129" s="19">
        <v>0</v>
      </c>
      <c r="AI129" s="19">
        <v>11.4</v>
      </c>
      <c r="AJ129" s="19">
        <v>0</v>
      </c>
      <c r="AK129" s="19">
        <v>0</v>
      </c>
      <c r="AL129" s="19">
        <v>0</v>
      </c>
      <c r="AM129" s="19">
        <v>11.9</v>
      </c>
      <c r="AN129" s="19">
        <v>0</v>
      </c>
      <c r="AO129" s="19">
        <v>11.9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8">
        <v>11.9</v>
      </c>
      <c r="AZ129" s="19">
        <v>0</v>
      </c>
      <c r="BA129" s="19">
        <v>11.9</v>
      </c>
      <c r="BB129" s="19">
        <v>0</v>
      </c>
      <c r="BC129" s="19">
        <v>0</v>
      </c>
      <c r="BD129" s="19">
        <v>0</v>
      </c>
      <c r="BE129" s="19">
        <v>11.9</v>
      </c>
      <c r="BF129" s="19">
        <v>0</v>
      </c>
      <c r="BG129" s="19">
        <v>11.9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8">
        <v>11.9</v>
      </c>
      <c r="BR129" s="11">
        <v>0</v>
      </c>
      <c r="BS129" s="11">
        <v>11.9</v>
      </c>
      <c r="BT129" s="11">
        <v>0</v>
      </c>
      <c r="BU129" s="11">
        <v>0</v>
      </c>
      <c r="BV129" s="11">
        <v>0</v>
      </c>
      <c r="BW129" s="7"/>
    </row>
    <row r="130" spans="1:75" ht="78.75" x14ac:dyDescent="0.25">
      <c r="A130" s="7"/>
      <c r="B130" s="13" t="s">
        <v>52</v>
      </c>
      <c r="C130" s="13" t="s">
        <v>66</v>
      </c>
      <c r="D130" s="13" t="s">
        <v>149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3"/>
      <c r="T130" s="14" t="s">
        <v>150</v>
      </c>
      <c r="U130" s="11">
        <v>7</v>
      </c>
      <c r="V130" s="11">
        <v>0</v>
      </c>
      <c r="W130" s="11">
        <v>7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8">
        <v>7</v>
      </c>
      <c r="AH130" s="19">
        <v>0</v>
      </c>
      <c r="AI130" s="19">
        <v>7</v>
      </c>
      <c r="AJ130" s="19">
        <v>0</v>
      </c>
      <c r="AK130" s="19">
        <v>0</v>
      </c>
      <c r="AL130" s="19">
        <v>0</v>
      </c>
      <c r="AM130" s="19">
        <v>7.3</v>
      </c>
      <c r="AN130" s="19">
        <v>0</v>
      </c>
      <c r="AO130" s="19">
        <v>7.3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8">
        <v>7.3</v>
      </c>
      <c r="AZ130" s="19">
        <v>0</v>
      </c>
      <c r="BA130" s="19">
        <v>7.3</v>
      </c>
      <c r="BB130" s="19">
        <v>0</v>
      </c>
      <c r="BC130" s="19">
        <v>0</v>
      </c>
      <c r="BD130" s="19">
        <v>0</v>
      </c>
      <c r="BE130" s="19">
        <v>7.3</v>
      </c>
      <c r="BF130" s="19">
        <v>0</v>
      </c>
      <c r="BG130" s="19">
        <v>7.3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8">
        <v>7.3</v>
      </c>
      <c r="BR130" s="11">
        <v>0</v>
      </c>
      <c r="BS130" s="11">
        <v>7.3</v>
      </c>
      <c r="BT130" s="11">
        <v>0</v>
      </c>
      <c r="BU130" s="11">
        <v>0</v>
      </c>
      <c r="BV130" s="11">
        <v>0</v>
      </c>
      <c r="BW130" s="7"/>
    </row>
    <row r="131" spans="1:75" ht="94.5" x14ac:dyDescent="0.25">
      <c r="A131" s="7"/>
      <c r="B131" s="13" t="s">
        <v>52</v>
      </c>
      <c r="C131" s="13" t="s">
        <v>66</v>
      </c>
      <c r="D131" s="13" t="s">
        <v>149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3" t="s">
        <v>42</v>
      </c>
      <c r="T131" s="14" t="s">
        <v>43</v>
      </c>
      <c r="U131" s="11">
        <v>7</v>
      </c>
      <c r="V131" s="11">
        <v>0</v>
      </c>
      <c r="W131" s="11">
        <v>7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8">
        <v>7</v>
      </c>
      <c r="AH131" s="19">
        <v>0</v>
      </c>
      <c r="AI131" s="19">
        <v>7</v>
      </c>
      <c r="AJ131" s="19">
        <v>0</v>
      </c>
      <c r="AK131" s="19">
        <v>0</v>
      </c>
      <c r="AL131" s="19">
        <v>0</v>
      </c>
      <c r="AM131" s="19">
        <v>7.3</v>
      </c>
      <c r="AN131" s="19">
        <v>0</v>
      </c>
      <c r="AO131" s="19">
        <v>7.3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8">
        <v>7.3</v>
      </c>
      <c r="AZ131" s="19">
        <v>0</v>
      </c>
      <c r="BA131" s="19">
        <v>7.3</v>
      </c>
      <c r="BB131" s="19">
        <v>0</v>
      </c>
      <c r="BC131" s="19">
        <v>0</v>
      </c>
      <c r="BD131" s="19">
        <v>0</v>
      </c>
      <c r="BE131" s="19">
        <v>7.3</v>
      </c>
      <c r="BF131" s="19">
        <v>0</v>
      </c>
      <c r="BG131" s="19">
        <v>7.3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8">
        <v>7.3</v>
      </c>
      <c r="BR131" s="11">
        <v>0</v>
      </c>
      <c r="BS131" s="11">
        <v>7.3</v>
      </c>
      <c r="BT131" s="11">
        <v>0</v>
      </c>
      <c r="BU131" s="11">
        <v>0</v>
      </c>
      <c r="BV131" s="11">
        <v>0</v>
      </c>
      <c r="BW131" s="7"/>
    </row>
    <row r="132" spans="1:75" ht="63" x14ac:dyDescent="0.25">
      <c r="A132" s="7"/>
      <c r="B132" s="13" t="s">
        <v>52</v>
      </c>
      <c r="C132" s="13" t="s">
        <v>66</v>
      </c>
      <c r="D132" s="13" t="s">
        <v>151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3"/>
      <c r="T132" s="14" t="s">
        <v>152</v>
      </c>
      <c r="U132" s="11">
        <v>412.7</v>
      </c>
      <c r="V132" s="11">
        <v>0</v>
      </c>
      <c r="W132" s="11">
        <v>412.7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8">
        <v>412.7</v>
      </c>
      <c r="AH132" s="19">
        <v>0</v>
      </c>
      <c r="AI132" s="19">
        <v>412.7</v>
      </c>
      <c r="AJ132" s="19">
        <v>0</v>
      </c>
      <c r="AK132" s="19">
        <v>0</v>
      </c>
      <c r="AL132" s="19">
        <v>0</v>
      </c>
      <c r="AM132" s="19">
        <v>430.6</v>
      </c>
      <c r="AN132" s="19">
        <v>0</v>
      </c>
      <c r="AO132" s="19">
        <v>430.6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8">
        <v>430.6</v>
      </c>
      <c r="AZ132" s="19">
        <v>0</v>
      </c>
      <c r="BA132" s="19">
        <v>430.6</v>
      </c>
      <c r="BB132" s="19">
        <v>0</v>
      </c>
      <c r="BC132" s="19">
        <v>0</v>
      </c>
      <c r="BD132" s="19">
        <v>0</v>
      </c>
      <c r="BE132" s="19">
        <v>430.6</v>
      </c>
      <c r="BF132" s="19">
        <v>0</v>
      </c>
      <c r="BG132" s="19">
        <v>430.6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8">
        <v>430.6</v>
      </c>
      <c r="BR132" s="11">
        <v>0</v>
      </c>
      <c r="BS132" s="11">
        <v>430.6</v>
      </c>
      <c r="BT132" s="11">
        <v>0</v>
      </c>
      <c r="BU132" s="11">
        <v>0</v>
      </c>
      <c r="BV132" s="11">
        <v>0</v>
      </c>
      <c r="BW132" s="7"/>
    </row>
    <row r="133" spans="1:75" ht="94.5" x14ac:dyDescent="0.25">
      <c r="A133" s="7"/>
      <c r="B133" s="13" t="s">
        <v>52</v>
      </c>
      <c r="C133" s="13" t="s">
        <v>66</v>
      </c>
      <c r="D133" s="13" t="s">
        <v>151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3" t="s">
        <v>42</v>
      </c>
      <c r="T133" s="14" t="s">
        <v>43</v>
      </c>
      <c r="U133" s="11">
        <v>412.7</v>
      </c>
      <c r="V133" s="11">
        <v>0</v>
      </c>
      <c r="W133" s="11">
        <v>412.7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8">
        <v>412.7</v>
      </c>
      <c r="AH133" s="19">
        <v>0</v>
      </c>
      <c r="AI133" s="19">
        <v>412.7</v>
      </c>
      <c r="AJ133" s="19">
        <v>0</v>
      </c>
      <c r="AK133" s="19">
        <v>0</v>
      </c>
      <c r="AL133" s="19">
        <v>0</v>
      </c>
      <c r="AM133" s="19">
        <v>430.6</v>
      </c>
      <c r="AN133" s="19">
        <v>0</v>
      </c>
      <c r="AO133" s="19">
        <v>430.6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19">
        <v>0</v>
      </c>
      <c r="AY133" s="18">
        <v>430.6</v>
      </c>
      <c r="AZ133" s="19">
        <v>0</v>
      </c>
      <c r="BA133" s="19">
        <v>430.6</v>
      </c>
      <c r="BB133" s="19">
        <v>0</v>
      </c>
      <c r="BC133" s="19">
        <v>0</v>
      </c>
      <c r="BD133" s="19">
        <v>0</v>
      </c>
      <c r="BE133" s="19">
        <v>430.6</v>
      </c>
      <c r="BF133" s="19">
        <v>0</v>
      </c>
      <c r="BG133" s="19">
        <v>430.6</v>
      </c>
      <c r="BH133" s="19">
        <v>0</v>
      </c>
      <c r="BI133" s="19">
        <v>0</v>
      </c>
      <c r="BJ133" s="19">
        <v>0</v>
      </c>
      <c r="BK133" s="19">
        <v>0</v>
      </c>
      <c r="BL133" s="19">
        <v>0</v>
      </c>
      <c r="BM133" s="19">
        <v>0</v>
      </c>
      <c r="BN133" s="19">
        <v>0</v>
      </c>
      <c r="BO133" s="19">
        <v>0</v>
      </c>
      <c r="BP133" s="19">
        <v>0</v>
      </c>
      <c r="BQ133" s="18">
        <v>430.6</v>
      </c>
      <c r="BR133" s="11">
        <v>0</v>
      </c>
      <c r="BS133" s="11">
        <v>430.6</v>
      </c>
      <c r="BT133" s="11">
        <v>0</v>
      </c>
      <c r="BU133" s="11">
        <v>0</v>
      </c>
      <c r="BV133" s="11">
        <v>0</v>
      </c>
      <c r="BW133" s="7"/>
    </row>
    <row r="134" spans="1:75" ht="31.5" x14ac:dyDescent="0.25">
      <c r="A134" s="7"/>
      <c r="B134" s="13" t="s">
        <v>52</v>
      </c>
      <c r="C134" s="13" t="s">
        <v>66</v>
      </c>
      <c r="D134" s="13" t="s">
        <v>48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3"/>
      <c r="T134" s="14" t="s">
        <v>49</v>
      </c>
      <c r="U134" s="11">
        <v>4052.576</v>
      </c>
      <c r="V134" s="11">
        <v>0</v>
      </c>
      <c r="W134" s="11">
        <v>0</v>
      </c>
      <c r="X134" s="11">
        <v>4052.576</v>
      </c>
      <c r="Y134" s="11">
        <v>0</v>
      </c>
      <c r="Z134" s="11">
        <v>0</v>
      </c>
      <c r="AA134" s="11">
        <v>14</v>
      </c>
      <c r="AB134" s="11">
        <v>0</v>
      </c>
      <c r="AC134" s="11">
        <v>0</v>
      </c>
      <c r="AD134" s="11">
        <v>14</v>
      </c>
      <c r="AE134" s="11">
        <v>0</v>
      </c>
      <c r="AF134" s="11">
        <v>0</v>
      </c>
      <c r="AG134" s="18">
        <v>4066.576</v>
      </c>
      <c r="AH134" s="19">
        <v>0</v>
      </c>
      <c r="AI134" s="19">
        <v>0</v>
      </c>
      <c r="AJ134" s="19">
        <v>4066.576</v>
      </c>
      <c r="AK134" s="19">
        <v>0</v>
      </c>
      <c r="AL134" s="19">
        <v>0</v>
      </c>
      <c r="AM134" s="19">
        <v>4053.4650000000001</v>
      </c>
      <c r="AN134" s="19">
        <v>0</v>
      </c>
      <c r="AO134" s="19">
        <v>0</v>
      </c>
      <c r="AP134" s="19">
        <v>4053.4650000000001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8">
        <v>4053.4650000000001</v>
      </c>
      <c r="AZ134" s="19">
        <v>0</v>
      </c>
      <c r="BA134" s="19">
        <v>0</v>
      </c>
      <c r="BB134" s="19">
        <v>4053.4650000000001</v>
      </c>
      <c r="BC134" s="19">
        <v>0</v>
      </c>
      <c r="BD134" s="19">
        <v>0</v>
      </c>
      <c r="BE134" s="19">
        <v>4053.4650000000001</v>
      </c>
      <c r="BF134" s="19">
        <v>0</v>
      </c>
      <c r="BG134" s="19">
        <v>0</v>
      </c>
      <c r="BH134" s="19">
        <v>4053.4650000000001</v>
      </c>
      <c r="BI134" s="19">
        <v>0</v>
      </c>
      <c r="BJ134" s="19">
        <v>0</v>
      </c>
      <c r="BK134" s="19">
        <v>0</v>
      </c>
      <c r="BL134" s="19">
        <v>0</v>
      </c>
      <c r="BM134" s="19">
        <v>0</v>
      </c>
      <c r="BN134" s="19">
        <v>0</v>
      </c>
      <c r="BO134" s="19">
        <v>0</v>
      </c>
      <c r="BP134" s="19">
        <v>0</v>
      </c>
      <c r="BQ134" s="18">
        <v>4053.4650000000001</v>
      </c>
      <c r="BR134" s="11">
        <v>0</v>
      </c>
      <c r="BS134" s="11">
        <v>0</v>
      </c>
      <c r="BT134" s="11">
        <v>4053.4650000000001</v>
      </c>
      <c r="BU134" s="11">
        <v>0</v>
      </c>
      <c r="BV134" s="11">
        <v>0</v>
      </c>
      <c r="BW134" s="7"/>
    </row>
    <row r="135" spans="1:75" ht="94.5" x14ac:dyDescent="0.25">
      <c r="A135" s="7"/>
      <c r="B135" s="13" t="s">
        <v>52</v>
      </c>
      <c r="C135" s="13" t="s">
        <v>66</v>
      </c>
      <c r="D135" s="13" t="s">
        <v>48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3" t="s">
        <v>42</v>
      </c>
      <c r="T135" s="14" t="s">
        <v>43</v>
      </c>
      <c r="U135" s="11">
        <v>3901.8879999999999</v>
      </c>
      <c r="V135" s="11">
        <v>0</v>
      </c>
      <c r="W135" s="11">
        <v>0</v>
      </c>
      <c r="X135" s="11">
        <v>3901.8879999999999</v>
      </c>
      <c r="Y135" s="11">
        <v>0</v>
      </c>
      <c r="Z135" s="11">
        <v>0</v>
      </c>
      <c r="AA135" s="11">
        <v>14</v>
      </c>
      <c r="AB135" s="11">
        <v>0</v>
      </c>
      <c r="AC135" s="11">
        <v>0</v>
      </c>
      <c r="AD135" s="11">
        <v>14</v>
      </c>
      <c r="AE135" s="11">
        <v>0</v>
      </c>
      <c r="AF135" s="11">
        <v>0</v>
      </c>
      <c r="AG135" s="18">
        <v>3915.8879999999999</v>
      </c>
      <c r="AH135" s="19">
        <v>0</v>
      </c>
      <c r="AI135" s="19">
        <v>0</v>
      </c>
      <c r="AJ135" s="19">
        <v>3915.8879999999999</v>
      </c>
      <c r="AK135" s="19">
        <v>0</v>
      </c>
      <c r="AL135" s="19">
        <v>0</v>
      </c>
      <c r="AM135" s="19">
        <v>3902.777</v>
      </c>
      <c r="AN135" s="19">
        <v>0</v>
      </c>
      <c r="AO135" s="19">
        <v>0</v>
      </c>
      <c r="AP135" s="19">
        <v>3902.777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8">
        <v>3902.777</v>
      </c>
      <c r="AZ135" s="19">
        <v>0</v>
      </c>
      <c r="BA135" s="19">
        <v>0</v>
      </c>
      <c r="BB135" s="19">
        <v>3902.777</v>
      </c>
      <c r="BC135" s="19">
        <v>0</v>
      </c>
      <c r="BD135" s="19">
        <v>0</v>
      </c>
      <c r="BE135" s="19">
        <v>3902.777</v>
      </c>
      <c r="BF135" s="19">
        <v>0</v>
      </c>
      <c r="BG135" s="19">
        <v>0</v>
      </c>
      <c r="BH135" s="19">
        <v>3902.777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8">
        <v>3902.777</v>
      </c>
      <c r="BR135" s="11">
        <v>0</v>
      </c>
      <c r="BS135" s="11">
        <v>0</v>
      </c>
      <c r="BT135" s="11">
        <v>3902.777</v>
      </c>
      <c r="BU135" s="11">
        <v>0</v>
      </c>
      <c r="BV135" s="11">
        <v>0</v>
      </c>
      <c r="BW135" s="7"/>
    </row>
    <row r="136" spans="1:75" ht="47.25" x14ac:dyDescent="0.25">
      <c r="A136" s="7"/>
      <c r="B136" s="13" t="s">
        <v>52</v>
      </c>
      <c r="C136" s="13" t="s">
        <v>66</v>
      </c>
      <c r="D136" s="13" t="s">
        <v>48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3" t="s">
        <v>50</v>
      </c>
      <c r="T136" s="14" t="s">
        <v>51</v>
      </c>
      <c r="U136" s="11">
        <v>150.68799999999999</v>
      </c>
      <c r="V136" s="11">
        <v>0</v>
      </c>
      <c r="W136" s="11">
        <v>0</v>
      </c>
      <c r="X136" s="11">
        <v>150.68799999999999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8">
        <v>150.68799999999999</v>
      </c>
      <c r="AH136" s="19">
        <v>0</v>
      </c>
      <c r="AI136" s="19">
        <v>0</v>
      </c>
      <c r="AJ136" s="19">
        <v>150.68799999999999</v>
      </c>
      <c r="AK136" s="19">
        <v>0</v>
      </c>
      <c r="AL136" s="19">
        <v>0</v>
      </c>
      <c r="AM136" s="19">
        <v>150.68799999999999</v>
      </c>
      <c r="AN136" s="19">
        <v>0</v>
      </c>
      <c r="AO136" s="19">
        <v>0</v>
      </c>
      <c r="AP136" s="19">
        <v>150.68799999999999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8">
        <v>150.68799999999999</v>
      </c>
      <c r="AZ136" s="19">
        <v>0</v>
      </c>
      <c r="BA136" s="19">
        <v>0</v>
      </c>
      <c r="BB136" s="19">
        <v>150.68799999999999</v>
      </c>
      <c r="BC136" s="19">
        <v>0</v>
      </c>
      <c r="BD136" s="19">
        <v>0</v>
      </c>
      <c r="BE136" s="19">
        <v>150.68799999999999</v>
      </c>
      <c r="BF136" s="19">
        <v>0</v>
      </c>
      <c r="BG136" s="19">
        <v>0</v>
      </c>
      <c r="BH136" s="19">
        <v>150.68799999999999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0</v>
      </c>
      <c r="BQ136" s="18">
        <v>150.68799999999999</v>
      </c>
      <c r="BR136" s="11">
        <v>0</v>
      </c>
      <c r="BS136" s="11">
        <v>0</v>
      </c>
      <c r="BT136" s="11">
        <v>150.68799999999999</v>
      </c>
      <c r="BU136" s="11">
        <v>0</v>
      </c>
      <c r="BV136" s="11">
        <v>0</v>
      </c>
      <c r="BW136" s="7"/>
    </row>
    <row r="137" spans="1:75" ht="47.25" x14ac:dyDescent="0.25">
      <c r="A137" s="7"/>
      <c r="B137" s="13" t="s">
        <v>52</v>
      </c>
      <c r="C137" s="13" t="s">
        <v>66</v>
      </c>
      <c r="D137" s="13" t="s">
        <v>153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3"/>
      <c r="T137" s="14" t="s">
        <v>154</v>
      </c>
      <c r="U137" s="11">
        <v>245</v>
      </c>
      <c r="V137" s="11">
        <v>0</v>
      </c>
      <c r="W137" s="11">
        <v>245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8">
        <v>245</v>
      </c>
      <c r="AH137" s="19">
        <v>0</v>
      </c>
      <c r="AI137" s="19">
        <v>245</v>
      </c>
      <c r="AJ137" s="19">
        <v>0</v>
      </c>
      <c r="AK137" s="19">
        <v>0</v>
      </c>
      <c r="AL137" s="19">
        <v>0</v>
      </c>
      <c r="AM137" s="19">
        <v>245</v>
      </c>
      <c r="AN137" s="19">
        <v>0</v>
      </c>
      <c r="AO137" s="19">
        <v>245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8">
        <v>245</v>
      </c>
      <c r="AZ137" s="19">
        <v>0</v>
      </c>
      <c r="BA137" s="19">
        <v>245</v>
      </c>
      <c r="BB137" s="19">
        <v>0</v>
      </c>
      <c r="BC137" s="19">
        <v>0</v>
      </c>
      <c r="BD137" s="19">
        <v>0</v>
      </c>
      <c r="BE137" s="19">
        <v>245</v>
      </c>
      <c r="BF137" s="19">
        <v>0</v>
      </c>
      <c r="BG137" s="19">
        <v>245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8">
        <v>245</v>
      </c>
      <c r="BR137" s="11">
        <v>0</v>
      </c>
      <c r="BS137" s="11">
        <v>245</v>
      </c>
      <c r="BT137" s="11">
        <v>0</v>
      </c>
      <c r="BU137" s="11">
        <v>0</v>
      </c>
      <c r="BV137" s="11">
        <v>0</v>
      </c>
      <c r="BW137" s="7"/>
    </row>
    <row r="138" spans="1:75" ht="47.25" x14ac:dyDescent="0.25">
      <c r="A138" s="7"/>
      <c r="B138" s="13" t="s">
        <v>52</v>
      </c>
      <c r="C138" s="13" t="s">
        <v>66</v>
      </c>
      <c r="D138" s="13" t="s">
        <v>153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3" t="s">
        <v>50</v>
      </c>
      <c r="T138" s="14" t="s">
        <v>51</v>
      </c>
      <c r="U138" s="11">
        <v>245</v>
      </c>
      <c r="V138" s="11">
        <v>0</v>
      </c>
      <c r="W138" s="11">
        <v>245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8">
        <v>245</v>
      </c>
      <c r="AH138" s="19">
        <v>0</v>
      </c>
      <c r="AI138" s="19">
        <v>245</v>
      </c>
      <c r="AJ138" s="19">
        <v>0</v>
      </c>
      <c r="AK138" s="19">
        <v>0</v>
      </c>
      <c r="AL138" s="19">
        <v>0</v>
      </c>
      <c r="AM138" s="19">
        <v>245</v>
      </c>
      <c r="AN138" s="19">
        <v>0</v>
      </c>
      <c r="AO138" s="19">
        <v>245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8">
        <v>245</v>
      </c>
      <c r="AZ138" s="19">
        <v>0</v>
      </c>
      <c r="BA138" s="19">
        <v>245</v>
      </c>
      <c r="BB138" s="19">
        <v>0</v>
      </c>
      <c r="BC138" s="19">
        <v>0</v>
      </c>
      <c r="BD138" s="19">
        <v>0</v>
      </c>
      <c r="BE138" s="19">
        <v>245</v>
      </c>
      <c r="BF138" s="19">
        <v>0</v>
      </c>
      <c r="BG138" s="19">
        <v>245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0</v>
      </c>
      <c r="BQ138" s="18">
        <v>245</v>
      </c>
      <c r="BR138" s="11">
        <v>0</v>
      </c>
      <c r="BS138" s="11">
        <v>245</v>
      </c>
      <c r="BT138" s="11">
        <v>0</v>
      </c>
      <c r="BU138" s="11">
        <v>0</v>
      </c>
      <c r="BV138" s="11">
        <v>0</v>
      </c>
      <c r="BW138" s="7"/>
    </row>
    <row r="139" spans="1:75" ht="15.75" x14ac:dyDescent="0.25">
      <c r="A139" s="7"/>
      <c r="B139" s="13" t="s">
        <v>52</v>
      </c>
      <c r="C139" s="13" t="s">
        <v>155</v>
      </c>
      <c r="D139" s="13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3"/>
      <c r="T139" s="14" t="s">
        <v>156</v>
      </c>
      <c r="U139" s="11">
        <v>2454</v>
      </c>
      <c r="V139" s="11">
        <v>0</v>
      </c>
      <c r="W139" s="11">
        <v>0</v>
      </c>
      <c r="X139" s="11">
        <v>2454</v>
      </c>
      <c r="Y139" s="11">
        <v>0</v>
      </c>
      <c r="Z139" s="11">
        <v>0</v>
      </c>
      <c r="AA139" s="11">
        <v>-381.51076</v>
      </c>
      <c r="AB139" s="11">
        <v>0</v>
      </c>
      <c r="AC139" s="11">
        <v>0</v>
      </c>
      <c r="AD139" s="11">
        <v>-381.51076</v>
      </c>
      <c r="AE139" s="11">
        <v>0</v>
      </c>
      <c r="AF139" s="11">
        <v>0</v>
      </c>
      <c r="AG139" s="18">
        <v>2072.4892399999999</v>
      </c>
      <c r="AH139" s="19">
        <v>0</v>
      </c>
      <c r="AI139" s="19">
        <v>0</v>
      </c>
      <c r="AJ139" s="19">
        <v>2072.4892399999999</v>
      </c>
      <c r="AK139" s="19">
        <v>0</v>
      </c>
      <c r="AL139" s="19">
        <v>0</v>
      </c>
      <c r="AM139" s="19">
        <v>2600</v>
      </c>
      <c r="AN139" s="19">
        <v>0</v>
      </c>
      <c r="AO139" s="19">
        <v>0</v>
      </c>
      <c r="AP139" s="19">
        <v>2600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8">
        <v>2600</v>
      </c>
      <c r="AZ139" s="19">
        <v>0</v>
      </c>
      <c r="BA139" s="19">
        <v>0</v>
      </c>
      <c r="BB139" s="19">
        <v>2600</v>
      </c>
      <c r="BC139" s="19">
        <v>0</v>
      </c>
      <c r="BD139" s="19">
        <v>0</v>
      </c>
      <c r="BE139" s="19">
        <v>2600</v>
      </c>
      <c r="BF139" s="19">
        <v>0</v>
      </c>
      <c r="BG139" s="19">
        <v>0</v>
      </c>
      <c r="BH139" s="19">
        <v>2600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8">
        <v>2600</v>
      </c>
      <c r="BR139" s="11">
        <v>0</v>
      </c>
      <c r="BS139" s="11">
        <v>0</v>
      </c>
      <c r="BT139" s="11">
        <v>2600</v>
      </c>
      <c r="BU139" s="11">
        <v>0</v>
      </c>
      <c r="BV139" s="11">
        <v>0</v>
      </c>
      <c r="BW139" s="7"/>
    </row>
    <row r="140" spans="1:75" ht="63" x14ac:dyDescent="0.25">
      <c r="A140" s="7"/>
      <c r="B140" s="13" t="s">
        <v>52</v>
      </c>
      <c r="C140" s="13" t="s">
        <v>155</v>
      </c>
      <c r="D140" s="13" t="s">
        <v>157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3"/>
      <c r="T140" s="14" t="s">
        <v>158</v>
      </c>
      <c r="U140" s="11">
        <v>2454</v>
      </c>
      <c r="V140" s="11">
        <v>0</v>
      </c>
      <c r="W140" s="11">
        <v>0</v>
      </c>
      <c r="X140" s="11">
        <v>2454</v>
      </c>
      <c r="Y140" s="11">
        <v>0</v>
      </c>
      <c r="Z140" s="11">
        <v>0</v>
      </c>
      <c r="AA140" s="11">
        <v>-381.51076</v>
      </c>
      <c r="AB140" s="11">
        <v>0</v>
      </c>
      <c r="AC140" s="11">
        <v>0</v>
      </c>
      <c r="AD140" s="11">
        <v>-381.51076</v>
      </c>
      <c r="AE140" s="11">
        <v>0</v>
      </c>
      <c r="AF140" s="11">
        <v>0</v>
      </c>
      <c r="AG140" s="18">
        <v>2072.4892399999999</v>
      </c>
      <c r="AH140" s="19">
        <v>0</v>
      </c>
      <c r="AI140" s="19">
        <v>0</v>
      </c>
      <c r="AJ140" s="19">
        <v>2072.4892399999999</v>
      </c>
      <c r="AK140" s="19">
        <v>0</v>
      </c>
      <c r="AL140" s="19">
        <v>0</v>
      </c>
      <c r="AM140" s="19">
        <v>2600</v>
      </c>
      <c r="AN140" s="19">
        <v>0</v>
      </c>
      <c r="AO140" s="19">
        <v>0</v>
      </c>
      <c r="AP140" s="19">
        <v>2600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8">
        <v>2600</v>
      </c>
      <c r="AZ140" s="19">
        <v>0</v>
      </c>
      <c r="BA140" s="19">
        <v>0</v>
      </c>
      <c r="BB140" s="19">
        <v>2600</v>
      </c>
      <c r="BC140" s="19">
        <v>0</v>
      </c>
      <c r="BD140" s="19">
        <v>0</v>
      </c>
      <c r="BE140" s="19">
        <v>2600</v>
      </c>
      <c r="BF140" s="19">
        <v>0</v>
      </c>
      <c r="BG140" s="19">
        <v>0</v>
      </c>
      <c r="BH140" s="19">
        <v>2600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8">
        <v>2600</v>
      </c>
      <c r="BR140" s="11">
        <v>0</v>
      </c>
      <c r="BS140" s="11">
        <v>0</v>
      </c>
      <c r="BT140" s="11">
        <v>2600</v>
      </c>
      <c r="BU140" s="11">
        <v>0</v>
      </c>
      <c r="BV140" s="11">
        <v>0</v>
      </c>
      <c r="BW140" s="7"/>
    </row>
    <row r="141" spans="1:75" ht="47.25" x14ac:dyDescent="0.25">
      <c r="A141" s="7"/>
      <c r="B141" s="13" t="s">
        <v>52</v>
      </c>
      <c r="C141" s="13" t="s">
        <v>155</v>
      </c>
      <c r="D141" s="13" t="s">
        <v>157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3" t="s">
        <v>50</v>
      </c>
      <c r="T141" s="14" t="s">
        <v>51</v>
      </c>
      <c r="U141" s="11">
        <v>2454</v>
      </c>
      <c r="V141" s="11">
        <v>0</v>
      </c>
      <c r="W141" s="11">
        <v>0</v>
      </c>
      <c r="X141" s="11">
        <v>2454</v>
      </c>
      <c r="Y141" s="11">
        <v>0</v>
      </c>
      <c r="Z141" s="11">
        <v>0</v>
      </c>
      <c r="AA141" s="11">
        <v>-381.51076</v>
      </c>
      <c r="AB141" s="11">
        <v>0</v>
      </c>
      <c r="AC141" s="11">
        <v>0</v>
      </c>
      <c r="AD141" s="11">
        <v>-381.51076</v>
      </c>
      <c r="AE141" s="11">
        <v>0</v>
      </c>
      <c r="AF141" s="11">
        <v>0</v>
      </c>
      <c r="AG141" s="18">
        <v>2072.4892399999999</v>
      </c>
      <c r="AH141" s="19">
        <v>0</v>
      </c>
      <c r="AI141" s="19">
        <v>0</v>
      </c>
      <c r="AJ141" s="19">
        <v>2072.4892399999999</v>
      </c>
      <c r="AK141" s="19">
        <v>0</v>
      </c>
      <c r="AL141" s="19">
        <v>0</v>
      </c>
      <c r="AM141" s="19">
        <v>2600</v>
      </c>
      <c r="AN141" s="19">
        <v>0</v>
      </c>
      <c r="AO141" s="19">
        <v>0</v>
      </c>
      <c r="AP141" s="19">
        <v>2600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8">
        <v>2600</v>
      </c>
      <c r="AZ141" s="19">
        <v>0</v>
      </c>
      <c r="BA141" s="19">
        <v>0</v>
      </c>
      <c r="BB141" s="19">
        <v>2600</v>
      </c>
      <c r="BC141" s="19">
        <v>0</v>
      </c>
      <c r="BD141" s="19">
        <v>0</v>
      </c>
      <c r="BE141" s="19">
        <v>2600</v>
      </c>
      <c r="BF141" s="19">
        <v>0</v>
      </c>
      <c r="BG141" s="19">
        <v>0</v>
      </c>
      <c r="BH141" s="19">
        <v>2600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8">
        <v>2600</v>
      </c>
      <c r="BR141" s="11">
        <v>0</v>
      </c>
      <c r="BS141" s="11">
        <v>0</v>
      </c>
      <c r="BT141" s="11">
        <v>2600</v>
      </c>
      <c r="BU141" s="11">
        <v>0</v>
      </c>
      <c r="BV141" s="11">
        <v>0</v>
      </c>
      <c r="BW141" s="7"/>
    </row>
    <row r="142" spans="1:75" ht="15.75" x14ac:dyDescent="0.25">
      <c r="A142" s="7"/>
      <c r="B142" s="13" t="s">
        <v>52</v>
      </c>
      <c r="C142" s="13" t="s">
        <v>117</v>
      </c>
      <c r="D142" s="13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3"/>
      <c r="T142" s="14" t="s">
        <v>159</v>
      </c>
      <c r="U142" s="11">
        <v>59080.93</v>
      </c>
      <c r="V142" s="11">
        <v>0</v>
      </c>
      <c r="W142" s="11">
        <v>11831.9</v>
      </c>
      <c r="X142" s="11">
        <v>47249.03</v>
      </c>
      <c r="Y142" s="11">
        <v>0</v>
      </c>
      <c r="Z142" s="11">
        <v>0</v>
      </c>
      <c r="AA142" s="11">
        <v>-675.07754</v>
      </c>
      <c r="AB142" s="11">
        <v>0</v>
      </c>
      <c r="AC142" s="11">
        <v>0</v>
      </c>
      <c r="AD142" s="11">
        <v>-675.07754</v>
      </c>
      <c r="AE142" s="11">
        <v>0</v>
      </c>
      <c r="AF142" s="11">
        <v>0</v>
      </c>
      <c r="AG142" s="18">
        <v>58405.852460000002</v>
      </c>
      <c r="AH142" s="19">
        <v>0</v>
      </c>
      <c r="AI142" s="19">
        <v>11831.9</v>
      </c>
      <c r="AJ142" s="19">
        <v>46573.95246</v>
      </c>
      <c r="AK142" s="19">
        <v>0</v>
      </c>
      <c r="AL142" s="19">
        <v>0</v>
      </c>
      <c r="AM142" s="19">
        <v>66399.750329999995</v>
      </c>
      <c r="AN142" s="19">
        <v>0</v>
      </c>
      <c r="AO142" s="19">
        <v>17089.5</v>
      </c>
      <c r="AP142" s="19">
        <v>49310.250330000003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8">
        <v>66399.750329999995</v>
      </c>
      <c r="AZ142" s="19">
        <v>0</v>
      </c>
      <c r="BA142" s="19">
        <v>17089.5</v>
      </c>
      <c r="BB142" s="19">
        <v>49310.250330000003</v>
      </c>
      <c r="BC142" s="19">
        <v>0</v>
      </c>
      <c r="BD142" s="19">
        <v>0</v>
      </c>
      <c r="BE142" s="19">
        <v>56435.040220000003</v>
      </c>
      <c r="BF142" s="19">
        <v>0</v>
      </c>
      <c r="BG142" s="19">
        <v>17024.599999999999</v>
      </c>
      <c r="BH142" s="19">
        <v>39410.440219999997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8">
        <v>56435.040220000003</v>
      </c>
      <c r="BR142" s="11">
        <v>0</v>
      </c>
      <c r="BS142" s="11">
        <v>17024.599999999999</v>
      </c>
      <c r="BT142" s="11">
        <v>39410.440219999997</v>
      </c>
      <c r="BU142" s="11">
        <v>0</v>
      </c>
      <c r="BV142" s="11">
        <v>0</v>
      </c>
      <c r="BW142" s="7"/>
    </row>
    <row r="143" spans="1:75" ht="31.5" x14ac:dyDescent="0.25">
      <c r="A143" s="7"/>
      <c r="B143" s="13" t="s">
        <v>52</v>
      </c>
      <c r="C143" s="13" t="s">
        <v>117</v>
      </c>
      <c r="D143" s="13" t="s">
        <v>160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3"/>
      <c r="T143" s="14" t="s">
        <v>161</v>
      </c>
      <c r="U143" s="11">
        <v>38091.85</v>
      </c>
      <c r="V143" s="11">
        <v>0</v>
      </c>
      <c r="W143" s="11">
        <v>0</v>
      </c>
      <c r="X143" s="11">
        <v>38091.85</v>
      </c>
      <c r="Y143" s="11">
        <v>0</v>
      </c>
      <c r="Z143" s="11">
        <v>0</v>
      </c>
      <c r="AA143" s="11">
        <v>1115.92246</v>
      </c>
      <c r="AB143" s="11">
        <v>0</v>
      </c>
      <c r="AC143" s="11">
        <v>0</v>
      </c>
      <c r="AD143" s="11">
        <v>1115.92246</v>
      </c>
      <c r="AE143" s="11">
        <v>0</v>
      </c>
      <c r="AF143" s="11">
        <v>0</v>
      </c>
      <c r="AG143" s="18">
        <v>39207.77246</v>
      </c>
      <c r="AH143" s="19">
        <v>0</v>
      </c>
      <c r="AI143" s="19">
        <v>0</v>
      </c>
      <c r="AJ143" s="19">
        <v>39207.77246</v>
      </c>
      <c r="AK143" s="19">
        <v>0</v>
      </c>
      <c r="AL143" s="19">
        <v>0</v>
      </c>
      <c r="AM143" s="19">
        <v>39760.129999999997</v>
      </c>
      <c r="AN143" s="19">
        <v>0</v>
      </c>
      <c r="AO143" s="19">
        <v>0</v>
      </c>
      <c r="AP143" s="19">
        <v>39760.129999999997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8">
        <v>39760.129999999997</v>
      </c>
      <c r="AZ143" s="19">
        <v>0</v>
      </c>
      <c r="BA143" s="19">
        <v>0</v>
      </c>
      <c r="BB143" s="19">
        <v>39760.129999999997</v>
      </c>
      <c r="BC143" s="19">
        <v>0</v>
      </c>
      <c r="BD143" s="19">
        <v>0</v>
      </c>
      <c r="BE143" s="19">
        <v>35690.508000000002</v>
      </c>
      <c r="BF143" s="19">
        <v>0</v>
      </c>
      <c r="BG143" s="19">
        <v>0</v>
      </c>
      <c r="BH143" s="19">
        <v>35690.508000000002</v>
      </c>
      <c r="BI143" s="19">
        <v>0</v>
      </c>
      <c r="BJ143" s="19">
        <v>0</v>
      </c>
      <c r="BK143" s="19">
        <v>0</v>
      </c>
      <c r="BL143" s="19">
        <v>0</v>
      </c>
      <c r="BM143" s="19">
        <v>0</v>
      </c>
      <c r="BN143" s="19">
        <v>0</v>
      </c>
      <c r="BO143" s="19">
        <v>0</v>
      </c>
      <c r="BP143" s="19">
        <v>0</v>
      </c>
      <c r="BQ143" s="18">
        <v>35690.508000000002</v>
      </c>
      <c r="BR143" s="11">
        <v>0</v>
      </c>
      <c r="BS143" s="11">
        <v>0</v>
      </c>
      <c r="BT143" s="11">
        <v>35690.508000000002</v>
      </c>
      <c r="BU143" s="11">
        <v>0</v>
      </c>
      <c r="BV143" s="11">
        <v>0</v>
      </c>
      <c r="BW143" s="7"/>
    </row>
    <row r="144" spans="1:75" ht="47.25" x14ac:dyDescent="0.25">
      <c r="A144" s="7"/>
      <c r="B144" s="13" t="s">
        <v>52</v>
      </c>
      <c r="C144" s="13" t="s">
        <v>117</v>
      </c>
      <c r="D144" s="13" t="s">
        <v>160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3" t="s">
        <v>50</v>
      </c>
      <c r="T144" s="14" t="s">
        <v>51</v>
      </c>
      <c r="U144" s="11">
        <v>32828.76</v>
      </c>
      <c r="V144" s="11">
        <v>0</v>
      </c>
      <c r="W144" s="11">
        <v>0</v>
      </c>
      <c r="X144" s="11">
        <v>32828.76</v>
      </c>
      <c r="Y144" s="11">
        <v>0</v>
      </c>
      <c r="Z144" s="11">
        <v>0</v>
      </c>
      <c r="AA144" s="11">
        <v>835.92246</v>
      </c>
      <c r="AB144" s="11">
        <v>0</v>
      </c>
      <c r="AC144" s="11">
        <v>0</v>
      </c>
      <c r="AD144" s="11">
        <v>835.92246</v>
      </c>
      <c r="AE144" s="11">
        <v>0</v>
      </c>
      <c r="AF144" s="11">
        <v>0</v>
      </c>
      <c r="AG144" s="18">
        <v>33664.682460000004</v>
      </c>
      <c r="AH144" s="19">
        <v>0</v>
      </c>
      <c r="AI144" s="19">
        <v>0</v>
      </c>
      <c r="AJ144" s="19">
        <v>33664.682460000004</v>
      </c>
      <c r="AK144" s="19">
        <v>0</v>
      </c>
      <c r="AL144" s="19">
        <v>0</v>
      </c>
      <c r="AM144" s="19">
        <v>34856.76</v>
      </c>
      <c r="AN144" s="19">
        <v>0</v>
      </c>
      <c r="AO144" s="19">
        <v>0</v>
      </c>
      <c r="AP144" s="19">
        <v>34856.76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8">
        <v>34856.76</v>
      </c>
      <c r="AZ144" s="19">
        <v>0</v>
      </c>
      <c r="BA144" s="19">
        <v>0</v>
      </c>
      <c r="BB144" s="19">
        <v>34856.76</v>
      </c>
      <c r="BC144" s="19">
        <v>0</v>
      </c>
      <c r="BD144" s="19">
        <v>0</v>
      </c>
      <c r="BE144" s="19">
        <v>30787.137999999999</v>
      </c>
      <c r="BF144" s="19">
        <v>0</v>
      </c>
      <c r="BG144" s="19">
        <v>0</v>
      </c>
      <c r="BH144" s="19">
        <v>30787.137999999999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8">
        <v>30787.137999999999</v>
      </c>
      <c r="BR144" s="11">
        <v>0</v>
      </c>
      <c r="BS144" s="11">
        <v>0</v>
      </c>
      <c r="BT144" s="11">
        <v>30787.137999999999</v>
      </c>
      <c r="BU144" s="11">
        <v>0</v>
      </c>
      <c r="BV144" s="11">
        <v>0</v>
      </c>
      <c r="BW144" s="7"/>
    </row>
    <row r="145" spans="1:75" ht="47.25" x14ac:dyDescent="0.25">
      <c r="A145" s="7"/>
      <c r="B145" s="13" t="s">
        <v>52</v>
      </c>
      <c r="C145" s="13" t="s">
        <v>117</v>
      </c>
      <c r="D145" s="13" t="s">
        <v>160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3" t="s">
        <v>93</v>
      </c>
      <c r="T145" s="14" t="s">
        <v>94</v>
      </c>
      <c r="U145" s="11">
        <v>5263.09</v>
      </c>
      <c r="V145" s="11">
        <v>0</v>
      </c>
      <c r="W145" s="11">
        <v>0</v>
      </c>
      <c r="X145" s="11">
        <v>5263.09</v>
      </c>
      <c r="Y145" s="11">
        <v>0</v>
      </c>
      <c r="Z145" s="11">
        <v>0</v>
      </c>
      <c r="AA145" s="11">
        <v>280</v>
      </c>
      <c r="AB145" s="11">
        <v>0</v>
      </c>
      <c r="AC145" s="11">
        <v>0</v>
      </c>
      <c r="AD145" s="11">
        <v>280</v>
      </c>
      <c r="AE145" s="11">
        <v>0</v>
      </c>
      <c r="AF145" s="11">
        <v>0</v>
      </c>
      <c r="AG145" s="18">
        <v>5543.09</v>
      </c>
      <c r="AH145" s="19">
        <v>0</v>
      </c>
      <c r="AI145" s="19">
        <v>0</v>
      </c>
      <c r="AJ145" s="19">
        <v>5543.09</v>
      </c>
      <c r="AK145" s="19">
        <v>0</v>
      </c>
      <c r="AL145" s="19">
        <v>0</v>
      </c>
      <c r="AM145" s="19">
        <v>4903.37</v>
      </c>
      <c r="AN145" s="19">
        <v>0</v>
      </c>
      <c r="AO145" s="19">
        <v>0</v>
      </c>
      <c r="AP145" s="19">
        <v>4903.37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8">
        <v>4903.37</v>
      </c>
      <c r="AZ145" s="19">
        <v>0</v>
      </c>
      <c r="BA145" s="19">
        <v>0</v>
      </c>
      <c r="BB145" s="19">
        <v>4903.37</v>
      </c>
      <c r="BC145" s="19">
        <v>0</v>
      </c>
      <c r="BD145" s="19">
        <v>0</v>
      </c>
      <c r="BE145" s="19">
        <v>4903.37</v>
      </c>
      <c r="BF145" s="19">
        <v>0</v>
      </c>
      <c r="BG145" s="19">
        <v>0</v>
      </c>
      <c r="BH145" s="19">
        <v>4903.37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8">
        <v>4903.37</v>
      </c>
      <c r="BR145" s="11">
        <v>0</v>
      </c>
      <c r="BS145" s="11">
        <v>0</v>
      </c>
      <c r="BT145" s="11">
        <v>4903.37</v>
      </c>
      <c r="BU145" s="11">
        <v>0</v>
      </c>
      <c r="BV145" s="11">
        <v>0</v>
      </c>
      <c r="BW145" s="7"/>
    </row>
    <row r="146" spans="1:75" ht="31.5" x14ac:dyDescent="0.25">
      <c r="A146" s="7"/>
      <c r="B146" s="13" t="s">
        <v>52</v>
      </c>
      <c r="C146" s="13" t="s">
        <v>117</v>
      </c>
      <c r="D146" s="13" t="s">
        <v>162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3"/>
      <c r="T146" s="14" t="s">
        <v>163</v>
      </c>
      <c r="U146" s="11">
        <v>230</v>
      </c>
      <c r="V146" s="11">
        <v>0</v>
      </c>
      <c r="W146" s="11">
        <v>0</v>
      </c>
      <c r="X146" s="11">
        <v>230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8">
        <v>230</v>
      </c>
      <c r="AH146" s="19">
        <v>0</v>
      </c>
      <c r="AI146" s="19">
        <v>0</v>
      </c>
      <c r="AJ146" s="19">
        <v>230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8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8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7"/>
    </row>
    <row r="147" spans="1:75" ht="47.25" x14ac:dyDescent="0.25">
      <c r="A147" s="7"/>
      <c r="B147" s="13" t="s">
        <v>52</v>
      </c>
      <c r="C147" s="13" t="s">
        <v>117</v>
      </c>
      <c r="D147" s="13" t="s">
        <v>162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3" t="s">
        <v>50</v>
      </c>
      <c r="T147" s="14" t="s">
        <v>51</v>
      </c>
      <c r="U147" s="11">
        <v>230</v>
      </c>
      <c r="V147" s="11">
        <v>0</v>
      </c>
      <c r="W147" s="11">
        <v>0</v>
      </c>
      <c r="X147" s="11">
        <v>230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8">
        <v>230</v>
      </c>
      <c r="AH147" s="19">
        <v>0</v>
      </c>
      <c r="AI147" s="19">
        <v>0</v>
      </c>
      <c r="AJ147" s="19">
        <v>230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8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8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7"/>
    </row>
    <row r="148" spans="1:75" ht="31.5" x14ac:dyDescent="0.25">
      <c r="A148" s="7"/>
      <c r="B148" s="13" t="s">
        <v>52</v>
      </c>
      <c r="C148" s="13" t="s">
        <v>117</v>
      </c>
      <c r="D148" s="13" t="s">
        <v>164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3"/>
      <c r="T148" s="14" t="s">
        <v>165</v>
      </c>
      <c r="U148" s="11">
        <v>3557.31</v>
      </c>
      <c r="V148" s="11">
        <v>0</v>
      </c>
      <c r="W148" s="11">
        <v>0</v>
      </c>
      <c r="X148" s="11">
        <v>3557.31</v>
      </c>
      <c r="Y148" s="11">
        <v>0</v>
      </c>
      <c r="Z148" s="11">
        <v>0</v>
      </c>
      <c r="AA148" s="11">
        <v>-1791</v>
      </c>
      <c r="AB148" s="11">
        <v>0</v>
      </c>
      <c r="AC148" s="11">
        <v>0</v>
      </c>
      <c r="AD148" s="11">
        <v>-1791</v>
      </c>
      <c r="AE148" s="11">
        <v>0</v>
      </c>
      <c r="AF148" s="11">
        <v>0</v>
      </c>
      <c r="AG148" s="18">
        <v>1766.31</v>
      </c>
      <c r="AH148" s="19">
        <v>0</v>
      </c>
      <c r="AI148" s="19">
        <v>0</v>
      </c>
      <c r="AJ148" s="19">
        <v>1766.31</v>
      </c>
      <c r="AK148" s="19">
        <v>0</v>
      </c>
      <c r="AL148" s="19">
        <v>0</v>
      </c>
      <c r="AM148" s="19">
        <v>6280</v>
      </c>
      <c r="AN148" s="19">
        <v>0</v>
      </c>
      <c r="AO148" s="19">
        <v>0</v>
      </c>
      <c r="AP148" s="19">
        <v>6280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19">
        <v>0</v>
      </c>
      <c r="AY148" s="18">
        <v>6280</v>
      </c>
      <c r="AZ148" s="19">
        <v>0</v>
      </c>
      <c r="BA148" s="19">
        <v>0</v>
      </c>
      <c r="BB148" s="19">
        <v>6280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v>0</v>
      </c>
      <c r="BL148" s="19">
        <v>0</v>
      </c>
      <c r="BM148" s="19">
        <v>0</v>
      </c>
      <c r="BN148" s="19">
        <v>0</v>
      </c>
      <c r="BO148" s="19">
        <v>0</v>
      </c>
      <c r="BP148" s="19">
        <v>0</v>
      </c>
      <c r="BQ148" s="18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7"/>
    </row>
    <row r="149" spans="1:75" ht="47.25" x14ac:dyDescent="0.25">
      <c r="A149" s="7"/>
      <c r="B149" s="13" t="s">
        <v>52</v>
      </c>
      <c r="C149" s="13" t="s">
        <v>117</v>
      </c>
      <c r="D149" s="13" t="s">
        <v>164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3" t="s">
        <v>50</v>
      </c>
      <c r="T149" s="14" t="s">
        <v>51</v>
      </c>
      <c r="U149" s="11">
        <v>3557.31</v>
      </c>
      <c r="V149" s="11">
        <v>0</v>
      </c>
      <c r="W149" s="11">
        <v>0</v>
      </c>
      <c r="X149" s="11">
        <v>3557.31</v>
      </c>
      <c r="Y149" s="11">
        <v>0</v>
      </c>
      <c r="Z149" s="11">
        <v>0</v>
      </c>
      <c r="AA149" s="11">
        <v>-1791</v>
      </c>
      <c r="AB149" s="11">
        <v>0</v>
      </c>
      <c r="AC149" s="11">
        <v>0</v>
      </c>
      <c r="AD149" s="11">
        <v>-1791</v>
      </c>
      <c r="AE149" s="11">
        <v>0</v>
      </c>
      <c r="AF149" s="11">
        <v>0</v>
      </c>
      <c r="AG149" s="18">
        <v>1766.31</v>
      </c>
      <c r="AH149" s="19">
        <v>0</v>
      </c>
      <c r="AI149" s="19">
        <v>0</v>
      </c>
      <c r="AJ149" s="19">
        <v>1766.31</v>
      </c>
      <c r="AK149" s="19">
        <v>0</v>
      </c>
      <c r="AL149" s="19">
        <v>0</v>
      </c>
      <c r="AM149" s="19">
        <v>6280</v>
      </c>
      <c r="AN149" s="19">
        <v>0</v>
      </c>
      <c r="AO149" s="19">
        <v>0</v>
      </c>
      <c r="AP149" s="19">
        <v>6280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8">
        <v>6280</v>
      </c>
      <c r="AZ149" s="19">
        <v>0</v>
      </c>
      <c r="BA149" s="19">
        <v>0</v>
      </c>
      <c r="BB149" s="19">
        <v>6280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0</v>
      </c>
      <c r="BM149" s="19">
        <v>0</v>
      </c>
      <c r="BN149" s="19">
        <v>0</v>
      </c>
      <c r="BO149" s="19">
        <v>0</v>
      </c>
      <c r="BP149" s="19">
        <v>0</v>
      </c>
      <c r="BQ149" s="18"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7"/>
    </row>
    <row r="150" spans="1:75" ht="94.5" x14ac:dyDescent="0.25">
      <c r="A150" s="7"/>
      <c r="B150" s="13" t="s">
        <v>52</v>
      </c>
      <c r="C150" s="13" t="s">
        <v>117</v>
      </c>
      <c r="D150" s="13" t="s">
        <v>166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3"/>
      <c r="T150" s="14" t="s">
        <v>167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13295.67</v>
      </c>
      <c r="AB150" s="11">
        <v>0</v>
      </c>
      <c r="AC150" s="11">
        <v>11831.9</v>
      </c>
      <c r="AD150" s="11">
        <v>1463.77</v>
      </c>
      <c r="AE150" s="11">
        <v>0</v>
      </c>
      <c r="AF150" s="11">
        <v>0</v>
      </c>
      <c r="AG150" s="18">
        <v>13295.67</v>
      </c>
      <c r="AH150" s="19">
        <v>0</v>
      </c>
      <c r="AI150" s="19">
        <v>11831.9</v>
      </c>
      <c r="AJ150" s="19">
        <v>1463.77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18988.333330000001</v>
      </c>
      <c r="AT150" s="19">
        <v>0</v>
      </c>
      <c r="AU150" s="19">
        <v>17089.5</v>
      </c>
      <c r="AV150" s="19">
        <v>1898.8333299999999</v>
      </c>
      <c r="AW150" s="19">
        <v>0</v>
      </c>
      <c r="AX150" s="19">
        <v>0</v>
      </c>
      <c r="AY150" s="18">
        <v>18988.333330000001</v>
      </c>
      <c r="AZ150" s="19">
        <v>0</v>
      </c>
      <c r="BA150" s="19">
        <v>17089.5</v>
      </c>
      <c r="BB150" s="19">
        <v>1898.8333299999999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18916.22222</v>
      </c>
      <c r="BL150" s="19">
        <v>0</v>
      </c>
      <c r="BM150" s="19">
        <v>17024.599999999999</v>
      </c>
      <c r="BN150" s="19">
        <v>1891.62222</v>
      </c>
      <c r="BO150" s="19">
        <v>0</v>
      </c>
      <c r="BP150" s="19">
        <v>0</v>
      </c>
      <c r="BQ150" s="18">
        <v>18916.22222</v>
      </c>
      <c r="BR150" s="11">
        <v>0</v>
      </c>
      <c r="BS150" s="11">
        <v>17024.599999999999</v>
      </c>
      <c r="BT150" s="11">
        <v>1891.62222</v>
      </c>
      <c r="BU150" s="11">
        <v>0</v>
      </c>
      <c r="BV150" s="11">
        <v>0</v>
      </c>
      <c r="BW150" s="7"/>
    </row>
    <row r="151" spans="1:75" ht="47.25" x14ac:dyDescent="0.25">
      <c r="A151" s="7"/>
      <c r="B151" s="13" t="s">
        <v>52</v>
      </c>
      <c r="C151" s="13" t="s">
        <v>117</v>
      </c>
      <c r="D151" s="13" t="s">
        <v>166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3" t="s">
        <v>50</v>
      </c>
      <c r="T151" s="14" t="s">
        <v>51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13146.5556</v>
      </c>
      <c r="AB151" s="11">
        <v>0</v>
      </c>
      <c r="AC151" s="11">
        <v>11831.9</v>
      </c>
      <c r="AD151" s="11">
        <v>1314.6556</v>
      </c>
      <c r="AE151" s="11">
        <v>0</v>
      </c>
      <c r="AF151" s="11">
        <v>0</v>
      </c>
      <c r="AG151" s="18">
        <f>13146.5556-0.00001</f>
        <v>13146.55559</v>
      </c>
      <c r="AH151" s="19">
        <v>0</v>
      </c>
      <c r="AI151" s="19">
        <v>11831.9</v>
      </c>
      <c r="AJ151" s="19">
        <v>1314.6556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7757</v>
      </c>
      <c r="AT151" s="19">
        <v>0</v>
      </c>
      <c r="AU151" s="19">
        <v>6981.3</v>
      </c>
      <c r="AV151" s="19">
        <v>775.7</v>
      </c>
      <c r="AW151" s="19">
        <v>0</v>
      </c>
      <c r="AX151" s="19">
        <v>0</v>
      </c>
      <c r="AY151" s="18">
        <f>7757-7757</f>
        <v>0</v>
      </c>
      <c r="AZ151" s="19">
        <v>0</v>
      </c>
      <c r="BA151" s="19">
        <v>6981.3</v>
      </c>
      <c r="BB151" s="19">
        <v>775.7</v>
      </c>
      <c r="BC151" s="19">
        <v>0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v>0</v>
      </c>
      <c r="BL151" s="19">
        <v>0</v>
      </c>
      <c r="BM151" s="19">
        <v>0</v>
      </c>
      <c r="BN151" s="19">
        <v>0</v>
      </c>
      <c r="BO151" s="19">
        <v>0</v>
      </c>
      <c r="BP151" s="19">
        <v>0</v>
      </c>
      <c r="BQ151" s="18"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7"/>
    </row>
    <row r="152" spans="1:75" ht="15.75" x14ac:dyDescent="0.25">
      <c r="A152" s="7"/>
      <c r="B152" s="13" t="s">
        <v>52</v>
      </c>
      <c r="C152" s="13" t="s">
        <v>117</v>
      </c>
      <c r="D152" s="13" t="s">
        <v>166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3" t="s">
        <v>64</v>
      </c>
      <c r="T152" s="14" t="s">
        <v>65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149.11439999999999</v>
      </c>
      <c r="AB152" s="11">
        <v>0</v>
      </c>
      <c r="AC152" s="11">
        <v>0</v>
      </c>
      <c r="AD152" s="11">
        <v>149.11439999999999</v>
      </c>
      <c r="AE152" s="11">
        <v>0</v>
      </c>
      <c r="AF152" s="11">
        <v>0</v>
      </c>
      <c r="AG152" s="18">
        <f>149.1144+0.00001</f>
        <v>149.11440999999999</v>
      </c>
      <c r="AH152" s="19">
        <v>0</v>
      </c>
      <c r="AI152" s="19">
        <v>0</v>
      </c>
      <c r="AJ152" s="19">
        <v>149.11439999999999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11231.333329999999</v>
      </c>
      <c r="AT152" s="19">
        <v>0</v>
      </c>
      <c r="AU152" s="19">
        <v>10108.200000000001</v>
      </c>
      <c r="AV152" s="19">
        <v>1123.1333299999999</v>
      </c>
      <c r="AW152" s="19">
        <v>0</v>
      </c>
      <c r="AX152" s="19">
        <v>0</v>
      </c>
      <c r="AY152" s="18">
        <f>11231.33333+7757</f>
        <v>18988.333330000001</v>
      </c>
      <c r="AZ152" s="19">
        <v>0</v>
      </c>
      <c r="BA152" s="19">
        <v>10108.200000000001</v>
      </c>
      <c r="BB152" s="19">
        <v>1123.1333299999999</v>
      </c>
      <c r="BC152" s="19">
        <v>0</v>
      </c>
      <c r="BD152" s="19">
        <v>0</v>
      </c>
      <c r="BE152" s="19">
        <v>0</v>
      </c>
      <c r="BF152" s="19"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v>18916.22222</v>
      </c>
      <c r="BL152" s="19">
        <v>0</v>
      </c>
      <c r="BM152" s="19">
        <v>17024.599999999999</v>
      </c>
      <c r="BN152" s="19">
        <v>1891.62222</v>
      </c>
      <c r="BO152" s="19">
        <v>0</v>
      </c>
      <c r="BP152" s="19">
        <v>0</v>
      </c>
      <c r="BQ152" s="18">
        <v>18916.22222</v>
      </c>
      <c r="BR152" s="11">
        <v>0</v>
      </c>
      <c r="BS152" s="11">
        <v>17024.599999999999</v>
      </c>
      <c r="BT152" s="11">
        <v>1891.62222</v>
      </c>
      <c r="BU152" s="11">
        <v>0</v>
      </c>
      <c r="BV152" s="11">
        <v>0</v>
      </c>
      <c r="BW152" s="7"/>
    </row>
    <row r="153" spans="1:75" ht="31.5" x14ac:dyDescent="0.25">
      <c r="A153" s="7"/>
      <c r="B153" s="13" t="s">
        <v>52</v>
      </c>
      <c r="C153" s="13" t="s">
        <v>117</v>
      </c>
      <c r="D153" s="13" t="s">
        <v>168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3"/>
      <c r="T153" s="14" t="s">
        <v>169</v>
      </c>
      <c r="U153" s="11">
        <v>3906.1</v>
      </c>
      <c r="V153" s="11">
        <v>0</v>
      </c>
      <c r="W153" s="11">
        <v>0</v>
      </c>
      <c r="X153" s="11">
        <v>3906.1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8">
        <v>3906.1</v>
      </c>
      <c r="AH153" s="19">
        <v>0</v>
      </c>
      <c r="AI153" s="19">
        <v>0</v>
      </c>
      <c r="AJ153" s="19">
        <v>3906.1</v>
      </c>
      <c r="AK153" s="19">
        <v>0</v>
      </c>
      <c r="AL153" s="19">
        <v>0</v>
      </c>
      <c r="AM153" s="19">
        <v>1371.287</v>
      </c>
      <c r="AN153" s="19">
        <v>0</v>
      </c>
      <c r="AO153" s="19">
        <v>0</v>
      </c>
      <c r="AP153" s="19">
        <v>1371.287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19">
        <v>0</v>
      </c>
      <c r="AY153" s="18">
        <v>1371.287</v>
      </c>
      <c r="AZ153" s="19">
        <v>0</v>
      </c>
      <c r="BA153" s="19">
        <v>0</v>
      </c>
      <c r="BB153" s="19">
        <v>1371.287</v>
      </c>
      <c r="BC153" s="19">
        <v>0</v>
      </c>
      <c r="BD153" s="19">
        <v>0</v>
      </c>
      <c r="BE153" s="19">
        <v>1828.31</v>
      </c>
      <c r="BF153" s="19">
        <v>0</v>
      </c>
      <c r="BG153" s="19">
        <v>0</v>
      </c>
      <c r="BH153" s="19">
        <v>1828.31</v>
      </c>
      <c r="BI153" s="19">
        <v>0</v>
      </c>
      <c r="BJ153" s="19">
        <v>0</v>
      </c>
      <c r="BK153" s="19">
        <v>0</v>
      </c>
      <c r="BL153" s="19">
        <v>0</v>
      </c>
      <c r="BM153" s="19">
        <v>0</v>
      </c>
      <c r="BN153" s="19">
        <v>0</v>
      </c>
      <c r="BO153" s="19">
        <v>0</v>
      </c>
      <c r="BP153" s="19">
        <v>0</v>
      </c>
      <c r="BQ153" s="18">
        <v>1828.31</v>
      </c>
      <c r="BR153" s="11">
        <v>0</v>
      </c>
      <c r="BS153" s="11">
        <v>0</v>
      </c>
      <c r="BT153" s="11">
        <v>1828.31</v>
      </c>
      <c r="BU153" s="11">
        <v>0</v>
      </c>
      <c r="BV153" s="11">
        <v>0</v>
      </c>
      <c r="BW153" s="7"/>
    </row>
    <row r="154" spans="1:75" ht="47.25" x14ac:dyDescent="0.25">
      <c r="A154" s="7"/>
      <c r="B154" s="13" t="s">
        <v>52</v>
      </c>
      <c r="C154" s="13" t="s">
        <v>117</v>
      </c>
      <c r="D154" s="13" t="s">
        <v>168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3" t="s">
        <v>50</v>
      </c>
      <c r="T154" s="14" t="s">
        <v>51</v>
      </c>
      <c r="U154" s="11">
        <v>3906.1</v>
      </c>
      <c r="V154" s="11">
        <v>0</v>
      </c>
      <c r="W154" s="11">
        <v>0</v>
      </c>
      <c r="X154" s="11">
        <v>3906.1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8">
        <v>3906.1</v>
      </c>
      <c r="AH154" s="19">
        <v>0</v>
      </c>
      <c r="AI154" s="19">
        <v>0</v>
      </c>
      <c r="AJ154" s="19">
        <v>3906.1</v>
      </c>
      <c r="AK154" s="19">
        <v>0</v>
      </c>
      <c r="AL154" s="19">
        <v>0</v>
      </c>
      <c r="AM154" s="19">
        <v>1371.287</v>
      </c>
      <c r="AN154" s="19">
        <v>0</v>
      </c>
      <c r="AO154" s="19">
        <v>0</v>
      </c>
      <c r="AP154" s="19">
        <v>1371.287</v>
      </c>
      <c r="AQ154" s="19">
        <v>0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19">
        <v>0</v>
      </c>
      <c r="AY154" s="18">
        <v>1371.287</v>
      </c>
      <c r="AZ154" s="19">
        <v>0</v>
      </c>
      <c r="BA154" s="19">
        <v>0</v>
      </c>
      <c r="BB154" s="19">
        <v>1371.287</v>
      </c>
      <c r="BC154" s="19">
        <v>0</v>
      </c>
      <c r="BD154" s="19">
        <v>0</v>
      </c>
      <c r="BE154" s="19">
        <v>1828.31</v>
      </c>
      <c r="BF154" s="19">
        <v>0</v>
      </c>
      <c r="BG154" s="19">
        <v>0</v>
      </c>
      <c r="BH154" s="19">
        <v>1828.31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>
        <v>0</v>
      </c>
      <c r="BO154" s="19">
        <v>0</v>
      </c>
      <c r="BP154" s="19">
        <v>0</v>
      </c>
      <c r="BQ154" s="18">
        <v>1828.31</v>
      </c>
      <c r="BR154" s="11">
        <v>0</v>
      </c>
      <c r="BS154" s="11">
        <v>0</v>
      </c>
      <c r="BT154" s="11">
        <v>1828.31</v>
      </c>
      <c r="BU154" s="11">
        <v>0</v>
      </c>
      <c r="BV154" s="11">
        <v>0</v>
      </c>
      <c r="BW154" s="7"/>
    </row>
    <row r="155" spans="1:75" ht="31.5" x14ac:dyDescent="0.25">
      <c r="A155" s="7"/>
      <c r="B155" s="13" t="s">
        <v>52</v>
      </c>
      <c r="C155" s="13" t="s">
        <v>170</v>
      </c>
      <c r="D155" s="13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3"/>
      <c r="T155" s="14" t="s">
        <v>171</v>
      </c>
      <c r="U155" s="11">
        <v>4126.0835299999999</v>
      </c>
      <c r="V155" s="11">
        <v>419.17655999999999</v>
      </c>
      <c r="W155" s="11">
        <v>1465.89697</v>
      </c>
      <c r="X155" s="11">
        <v>2241.0100000000002</v>
      </c>
      <c r="Y155" s="11">
        <v>0</v>
      </c>
      <c r="Z155" s="11">
        <v>0</v>
      </c>
      <c r="AA155" s="11">
        <v>-692.27</v>
      </c>
      <c r="AB155" s="11">
        <v>0</v>
      </c>
      <c r="AC155" s="11">
        <v>0</v>
      </c>
      <c r="AD155" s="11">
        <v>-692.27</v>
      </c>
      <c r="AE155" s="11">
        <v>0</v>
      </c>
      <c r="AF155" s="11">
        <v>0</v>
      </c>
      <c r="AG155" s="18">
        <f>3433.81353-92.33</f>
        <v>3341.48353</v>
      </c>
      <c r="AH155" s="19">
        <v>419.17655999999999</v>
      </c>
      <c r="AI155" s="19">
        <v>1465.89697</v>
      </c>
      <c r="AJ155" s="19">
        <v>1548.74</v>
      </c>
      <c r="AK155" s="19">
        <v>0</v>
      </c>
      <c r="AL155" s="19">
        <v>0</v>
      </c>
      <c r="AM155" s="19">
        <v>15674.98</v>
      </c>
      <c r="AN155" s="19">
        <v>0</v>
      </c>
      <c r="AO155" s="19">
        <v>0</v>
      </c>
      <c r="AP155" s="19">
        <v>15674.98</v>
      </c>
      <c r="AQ155" s="19">
        <v>0</v>
      </c>
      <c r="AR155" s="19">
        <v>0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8">
        <v>15674.98</v>
      </c>
      <c r="AZ155" s="19">
        <v>0</v>
      </c>
      <c r="BA155" s="19">
        <v>0</v>
      </c>
      <c r="BB155" s="19">
        <v>15674.98</v>
      </c>
      <c r="BC155" s="19">
        <v>0</v>
      </c>
      <c r="BD155" s="19">
        <v>0</v>
      </c>
      <c r="BE155" s="19">
        <v>6176.18</v>
      </c>
      <c r="BF155" s="19">
        <v>0</v>
      </c>
      <c r="BG155" s="19">
        <v>0</v>
      </c>
      <c r="BH155" s="19">
        <v>6176.18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8">
        <v>6176.18</v>
      </c>
      <c r="BR155" s="11">
        <v>0</v>
      </c>
      <c r="BS155" s="11">
        <v>0</v>
      </c>
      <c r="BT155" s="11">
        <v>6176.18</v>
      </c>
      <c r="BU155" s="11">
        <v>0</v>
      </c>
      <c r="BV155" s="11">
        <v>0</v>
      </c>
      <c r="BW155" s="7"/>
    </row>
    <row r="156" spans="1:75" ht="47.25" x14ac:dyDescent="0.25">
      <c r="A156" s="7"/>
      <c r="B156" s="13" t="s">
        <v>52</v>
      </c>
      <c r="C156" s="13" t="s">
        <v>170</v>
      </c>
      <c r="D156" s="13" t="s">
        <v>172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3"/>
      <c r="T156" s="14" t="s">
        <v>173</v>
      </c>
      <c r="U156" s="11">
        <v>150</v>
      </c>
      <c r="V156" s="11">
        <v>0</v>
      </c>
      <c r="W156" s="11">
        <v>0</v>
      </c>
      <c r="X156" s="11">
        <v>150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8">
        <v>150</v>
      </c>
      <c r="AH156" s="19">
        <v>0</v>
      </c>
      <c r="AI156" s="19">
        <v>0</v>
      </c>
      <c r="AJ156" s="19">
        <v>150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  <c r="AV156" s="19">
        <v>0</v>
      </c>
      <c r="AW156" s="19">
        <v>0</v>
      </c>
      <c r="AX156" s="19">
        <v>0</v>
      </c>
      <c r="AY156" s="18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0</v>
      </c>
      <c r="BN156" s="19">
        <v>0</v>
      </c>
      <c r="BO156" s="19">
        <v>0</v>
      </c>
      <c r="BP156" s="19">
        <v>0</v>
      </c>
      <c r="BQ156" s="18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7"/>
    </row>
    <row r="157" spans="1:75" ht="47.25" x14ac:dyDescent="0.25">
      <c r="A157" s="7"/>
      <c r="B157" s="13" t="s">
        <v>52</v>
      </c>
      <c r="C157" s="13" t="s">
        <v>170</v>
      </c>
      <c r="D157" s="13" t="s">
        <v>172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3" t="s">
        <v>50</v>
      </c>
      <c r="T157" s="14" t="s">
        <v>51</v>
      </c>
      <c r="U157" s="11">
        <v>150</v>
      </c>
      <c r="V157" s="11">
        <v>0</v>
      </c>
      <c r="W157" s="11">
        <v>0</v>
      </c>
      <c r="X157" s="11">
        <v>150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8">
        <v>150</v>
      </c>
      <c r="AH157" s="19">
        <v>0</v>
      </c>
      <c r="AI157" s="19">
        <v>0</v>
      </c>
      <c r="AJ157" s="19">
        <v>150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0</v>
      </c>
      <c r="AY157" s="18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0</v>
      </c>
      <c r="BN157" s="19">
        <v>0</v>
      </c>
      <c r="BO157" s="19">
        <v>0</v>
      </c>
      <c r="BP157" s="19">
        <v>0</v>
      </c>
      <c r="BQ157" s="18"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7"/>
    </row>
    <row r="158" spans="1:75" ht="63" x14ac:dyDescent="0.25">
      <c r="A158" s="7"/>
      <c r="B158" s="13" t="s">
        <v>52</v>
      </c>
      <c r="C158" s="13" t="s">
        <v>170</v>
      </c>
      <c r="D158" s="13" t="s">
        <v>174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3"/>
      <c r="T158" s="14" t="s">
        <v>175</v>
      </c>
      <c r="U158" s="11">
        <v>358.35</v>
      </c>
      <c r="V158" s="11">
        <v>0</v>
      </c>
      <c r="W158" s="11">
        <v>0</v>
      </c>
      <c r="X158" s="11">
        <v>358.35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8">
        <f>358.35-92.33</f>
        <v>266.02000000000004</v>
      </c>
      <c r="AH158" s="19">
        <v>0</v>
      </c>
      <c r="AI158" s="19">
        <v>0</v>
      </c>
      <c r="AJ158" s="19">
        <v>358.35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8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0</v>
      </c>
      <c r="BN158" s="19">
        <v>0</v>
      </c>
      <c r="BO158" s="19">
        <v>0</v>
      </c>
      <c r="BP158" s="19">
        <v>0</v>
      </c>
      <c r="BQ158" s="18"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7"/>
    </row>
    <row r="159" spans="1:75" ht="47.25" x14ac:dyDescent="0.25">
      <c r="A159" s="7"/>
      <c r="B159" s="13" t="s">
        <v>52</v>
      </c>
      <c r="C159" s="13" t="s">
        <v>170</v>
      </c>
      <c r="D159" s="13" t="s">
        <v>174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3" t="s">
        <v>50</v>
      </c>
      <c r="T159" s="14" t="s">
        <v>51</v>
      </c>
      <c r="U159" s="11">
        <v>358.35</v>
      </c>
      <c r="V159" s="11">
        <v>0</v>
      </c>
      <c r="W159" s="11">
        <v>0</v>
      </c>
      <c r="X159" s="11">
        <v>358.35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8">
        <f>358.35-92.33</f>
        <v>266.02000000000004</v>
      </c>
      <c r="AH159" s="19">
        <v>0</v>
      </c>
      <c r="AI159" s="19">
        <v>0</v>
      </c>
      <c r="AJ159" s="19">
        <v>358.35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8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0</v>
      </c>
      <c r="BN159" s="19">
        <v>0</v>
      </c>
      <c r="BO159" s="19">
        <v>0</v>
      </c>
      <c r="BP159" s="19">
        <v>0</v>
      </c>
      <c r="BQ159" s="18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7"/>
    </row>
    <row r="160" spans="1:75" ht="47.25" x14ac:dyDescent="0.25">
      <c r="A160" s="7"/>
      <c r="B160" s="13" t="s">
        <v>52</v>
      </c>
      <c r="C160" s="13" t="s">
        <v>170</v>
      </c>
      <c r="D160" s="13" t="s">
        <v>176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3"/>
      <c r="T160" s="14" t="s">
        <v>177</v>
      </c>
      <c r="U160" s="11">
        <v>880</v>
      </c>
      <c r="V160" s="11">
        <v>0</v>
      </c>
      <c r="W160" s="11">
        <v>0</v>
      </c>
      <c r="X160" s="11">
        <v>880</v>
      </c>
      <c r="Y160" s="11">
        <v>0</v>
      </c>
      <c r="Z160" s="11">
        <v>0</v>
      </c>
      <c r="AA160" s="11">
        <v>-880</v>
      </c>
      <c r="AB160" s="11">
        <v>0</v>
      </c>
      <c r="AC160" s="11">
        <v>0</v>
      </c>
      <c r="AD160" s="11">
        <v>-880</v>
      </c>
      <c r="AE160" s="11">
        <v>0</v>
      </c>
      <c r="AF160" s="11">
        <v>0</v>
      </c>
      <c r="AG160" s="18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890</v>
      </c>
      <c r="AN160" s="19">
        <v>0</v>
      </c>
      <c r="AO160" s="19">
        <v>0</v>
      </c>
      <c r="AP160" s="19">
        <v>890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8">
        <v>890</v>
      </c>
      <c r="AZ160" s="19">
        <v>0</v>
      </c>
      <c r="BA160" s="19">
        <v>0</v>
      </c>
      <c r="BB160" s="19">
        <v>890</v>
      </c>
      <c r="BC160" s="19">
        <v>0</v>
      </c>
      <c r="BD160" s="19">
        <v>0</v>
      </c>
      <c r="BE160" s="19">
        <v>890</v>
      </c>
      <c r="BF160" s="19">
        <v>0</v>
      </c>
      <c r="BG160" s="19">
        <v>0</v>
      </c>
      <c r="BH160" s="19">
        <v>890</v>
      </c>
      <c r="BI160" s="19">
        <v>0</v>
      </c>
      <c r="BJ160" s="19">
        <v>0</v>
      </c>
      <c r="BK160" s="19">
        <v>0</v>
      </c>
      <c r="BL160" s="19">
        <v>0</v>
      </c>
      <c r="BM160" s="19">
        <v>0</v>
      </c>
      <c r="BN160" s="19">
        <v>0</v>
      </c>
      <c r="BO160" s="19">
        <v>0</v>
      </c>
      <c r="BP160" s="19">
        <v>0</v>
      </c>
      <c r="BQ160" s="18">
        <v>890</v>
      </c>
      <c r="BR160" s="11">
        <v>0</v>
      </c>
      <c r="BS160" s="11">
        <v>0</v>
      </c>
      <c r="BT160" s="11">
        <v>890</v>
      </c>
      <c r="BU160" s="11">
        <v>0</v>
      </c>
      <c r="BV160" s="11">
        <v>0</v>
      </c>
      <c r="BW160" s="7"/>
    </row>
    <row r="161" spans="1:75" ht="15.75" x14ac:dyDescent="0.25">
      <c r="A161" s="7"/>
      <c r="B161" s="13" t="s">
        <v>52</v>
      </c>
      <c r="C161" s="13" t="s">
        <v>170</v>
      </c>
      <c r="D161" s="13" t="s">
        <v>176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3" t="s">
        <v>64</v>
      </c>
      <c r="T161" s="14" t="s">
        <v>65</v>
      </c>
      <c r="U161" s="11">
        <v>880</v>
      </c>
      <c r="V161" s="11">
        <v>0</v>
      </c>
      <c r="W161" s="11">
        <v>0</v>
      </c>
      <c r="X161" s="11">
        <v>880</v>
      </c>
      <c r="Y161" s="11">
        <v>0</v>
      </c>
      <c r="Z161" s="11">
        <v>0</v>
      </c>
      <c r="AA161" s="11">
        <v>-880</v>
      </c>
      <c r="AB161" s="11">
        <v>0</v>
      </c>
      <c r="AC161" s="11">
        <v>0</v>
      </c>
      <c r="AD161" s="11">
        <v>-880</v>
      </c>
      <c r="AE161" s="11">
        <v>0</v>
      </c>
      <c r="AF161" s="11">
        <v>0</v>
      </c>
      <c r="AG161" s="18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890</v>
      </c>
      <c r="AN161" s="19">
        <v>0</v>
      </c>
      <c r="AO161" s="19">
        <v>0</v>
      </c>
      <c r="AP161" s="19">
        <v>890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8">
        <v>890</v>
      </c>
      <c r="AZ161" s="19">
        <v>0</v>
      </c>
      <c r="BA161" s="19">
        <v>0</v>
      </c>
      <c r="BB161" s="19">
        <v>890</v>
      </c>
      <c r="BC161" s="19">
        <v>0</v>
      </c>
      <c r="BD161" s="19">
        <v>0</v>
      </c>
      <c r="BE161" s="19">
        <v>890</v>
      </c>
      <c r="BF161" s="19">
        <v>0</v>
      </c>
      <c r="BG161" s="19">
        <v>0</v>
      </c>
      <c r="BH161" s="19">
        <v>890</v>
      </c>
      <c r="BI161" s="19">
        <v>0</v>
      </c>
      <c r="BJ161" s="19">
        <v>0</v>
      </c>
      <c r="BK161" s="19">
        <v>0</v>
      </c>
      <c r="BL161" s="19">
        <v>0</v>
      </c>
      <c r="BM161" s="19">
        <v>0</v>
      </c>
      <c r="BN161" s="19">
        <v>0</v>
      </c>
      <c r="BO161" s="19">
        <v>0</v>
      </c>
      <c r="BP161" s="19">
        <v>0</v>
      </c>
      <c r="BQ161" s="18">
        <v>890</v>
      </c>
      <c r="BR161" s="11">
        <v>0</v>
      </c>
      <c r="BS161" s="11">
        <v>0</v>
      </c>
      <c r="BT161" s="11">
        <v>890</v>
      </c>
      <c r="BU161" s="11">
        <v>0</v>
      </c>
      <c r="BV161" s="11">
        <v>0</v>
      </c>
      <c r="BW161" s="7"/>
    </row>
    <row r="162" spans="1:75" ht="63" x14ac:dyDescent="0.25">
      <c r="A162" s="7"/>
      <c r="B162" s="13" t="s">
        <v>52</v>
      </c>
      <c r="C162" s="13" t="s">
        <v>170</v>
      </c>
      <c r="D162" s="13" t="s">
        <v>178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3"/>
      <c r="T162" s="14" t="s">
        <v>179</v>
      </c>
      <c r="U162" s="11">
        <v>30</v>
      </c>
      <c r="V162" s="11">
        <v>0</v>
      </c>
      <c r="W162" s="11">
        <v>0</v>
      </c>
      <c r="X162" s="11">
        <v>30</v>
      </c>
      <c r="Y162" s="11">
        <v>0</v>
      </c>
      <c r="Z162" s="11">
        <v>0</v>
      </c>
      <c r="AA162" s="11">
        <v>-15</v>
      </c>
      <c r="AB162" s="11">
        <v>0</v>
      </c>
      <c r="AC162" s="11">
        <v>0</v>
      </c>
      <c r="AD162" s="11">
        <v>-15</v>
      </c>
      <c r="AE162" s="11">
        <v>0</v>
      </c>
      <c r="AF162" s="11">
        <v>0</v>
      </c>
      <c r="AG162" s="18">
        <v>15</v>
      </c>
      <c r="AH162" s="19">
        <v>0</v>
      </c>
      <c r="AI162" s="19">
        <v>0</v>
      </c>
      <c r="AJ162" s="19">
        <v>15</v>
      </c>
      <c r="AK162" s="19">
        <v>0</v>
      </c>
      <c r="AL162" s="19">
        <v>0</v>
      </c>
      <c r="AM162" s="19">
        <v>30</v>
      </c>
      <c r="AN162" s="19">
        <v>0</v>
      </c>
      <c r="AO162" s="19">
        <v>0</v>
      </c>
      <c r="AP162" s="19">
        <v>30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8">
        <v>30</v>
      </c>
      <c r="AZ162" s="19">
        <v>0</v>
      </c>
      <c r="BA162" s="19">
        <v>0</v>
      </c>
      <c r="BB162" s="19">
        <v>30</v>
      </c>
      <c r="BC162" s="19">
        <v>0</v>
      </c>
      <c r="BD162" s="19">
        <v>0</v>
      </c>
      <c r="BE162" s="19">
        <v>30</v>
      </c>
      <c r="BF162" s="19">
        <v>0</v>
      </c>
      <c r="BG162" s="19">
        <v>0</v>
      </c>
      <c r="BH162" s="19">
        <v>30</v>
      </c>
      <c r="BI162" s="19">
        <v>0</v>
      </c>
      <c r="BJ162" s="19">
        <v>0</v>
      </c>
      <c r="BK162" s="19">
        <v>0</v>
      </c>
      <c r="BL162" s="19">
        <v>0</v>
      </c>
      <c r="BM162" s="19">
        <v>0</v>
      </c>
      <c r="BN162" s="19">
        <v>0</v>
      </c>
      <c r="BO162" s="19">
        <v>0</v>
      </c>
      <c r="BP162" s="19">
        <v>0</v>
      </c>
      <c r="BQ162" s="18">
        <v>30</v>
      </c>
      <c r="BR162" s="11">
        <v>0</v>
      </c>
      <c r="BS162" s="11">
        <v>0</v>
      </c>
      <c r="BT162" s="11">
        <v>30</v>
      </c>
      <c r="BU162" s="11">
        <v>0</v>
      </c>
      <c r="BV162" s="11">
        <v>0</v>
      </c>
      <c r="BW162" s="7"/>
    </row>
    <row r="163" spans="1:75" ht="47.25" x14ac:dyDescent="0.25">
      <c r="A163" s="7"/>
      <c r="B163" s="13" t="s">
        <v>52</v>
      </c>
      <c r="C163" s="13" t="s">
        <v>170</v>
      </c>
      <c r="D163" s="13" t="s">
        <v>178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3" t="s">
        <v>50</v>
      </c>
      <c r="T163" s="14" t="s">
        <v>51</v>
      </c>
      <c r="U163" s="11">
        <v>30</v>
      </c>
      <c r="V163" s="11">
        <v>0</v>
      </c>
      <c r="W163" s="11">
        <v>0</v>
      </c>
      <c r="X163" s="11">
        <v>30</v>
      </c>
      <c r="Y163" s="11">
        <v>0</v>
      </c>
      <c r="Z163" s="11">
        <v>0</v>
      </c>
      <c r="AA163" s="11">
        <v>-15</v>
      </c>
      <c r="AB163" s="11">
        <v>0</v>
      </c>
      <c r="AC163" s="11">
        <v>0</v>
      </c>
      <c r="AD163" s="11">
        <v>-15</v>
      </c>
      <c r="AE163" s="11">
        <v>0</v>
      </c>
      <c r="AF163" s="11">
        <v>0</v>
      </c>
      <c r="AG163" s="18">
        <v>15</v>
      </c>
      <c r="AH163" s="19">
        <v>0</v>
      </c>
      <c r="AI163" s="19">
        <v>0</v>
      </c>
      <c r="AJ163" s="19">
        <v>15</v>
      </c>
      <c r="AK163" s="19">
        <v>0</v>
      </c>
      <c r="AL163" s="19">
        <v>0</v>
      </c>
      <c r="AM163" s="19">
        <v>30</v>
      </c>
      <c r="AN163" s="19">
        <v>0</v>
      </c>
      <c r="AO163" s="19">
        <v>0</v>
      </c>
      <c r="AP163" s="19">
        <v>30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8">
        <v>30</v>
      </c>
      <c r="AZ163" s="19">
        <v>0</v>
      </c>
      <c r="BA163" s="19">
        <v>0</v>
      </c>
      <c r="BB163" s="19">
        <v>30</v>
      </c>
      <c r="BC163" s="19">
        <v>0</v>
      </c>
      <c r="BD163" s="19">
        <v>0</v>
      </c>
      <c r="BE163" s="19">
        <v>30</v>
      </c>
      <c r="BF163" s="19">
        <v>0</v>
      </c>
      <c r="BG163" s="19">
        <v>0</v>
      </c>
      <c r="BH163" s="19">
        <v>30</v>
      </c>
      <c r="BI163" s="19">
        <v>0</v>
      </c>
      <c r="BJ163" s="19">
        <v>0</v>
      </c>
      <c r="BK163" s="19">
        <v>0</v>
      </c>
      <c r="BL163" s="19">
        <v>0</v>
      </c>
      <c r="BM163" s="19">
        <v>0</v>
      </c>
      <c r="BN163" s="19">
        <v>0</v>
      </c>
      <c r="BO163" s="19">
        <v>0</v>
      </c>
      <c r="BP163" s="19">
        <v>0</v>
      </c>
      <c r="BQ163" s="18">
        <v>30</v>
      </c>
      <c r="BR163" s="11">
        <v>0</v>
      </c>
      <c r="BS163" s="11">
        <v>0</v>
      </c>
      <c r="BT163" s="11">
        <v>30</v>
      </c>
      <c r="BU163" s="11">
        <v>0</v>
      </c>
      <c r="BV163" s="11">
        <v>0</v>
      </c>
      <c r="BW163" s="7"/>
    </row>
    <row r="164" spans="1:75" ht="47.25" x14ac:dyDescent="0.25">
      <c r="A164" s="7"/>
      <c r="B164" s="13" t="s">
        <v>52</v>
      </c>
      <c r="C164" s="13" t="s">
        <v>170</v>
      </c>
      <c r="D164" s="13" t="s">
        <v>180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3"/>
      <c r="T164" s="14" t="s">
        <v>181</v>
      </c>
      <c r="U164" s="11">
        <v>90</v>
      </c>
      <c r="V164" s="11">
        <v>0</v>
      </c>
      <c r="W164" s="11">
        <v>0</v>
      </c>
      <c r="X164" s="11">
        <v>90</v>
      </c>
      <c r="Y164" s="11">
        <v>0</v>
      </c>
      <c r="Z164" s="11">
        <v>0</v>
      </c>
      <c r="AA164" s="11">
        <v>-90</v>
      </c>
      <c r="AB164" s="11">
        <v>0</v>
      </c>
      <c r="AC164" s="11">
        <v>0</v>
      </c>
      <c r="AD164" s="11">
        <v>-90</v>
      </c>
      <c r="AE164" s="11">
        <v>0</v>
      </c>
      <c r="AF164" s="11">
        <v>0</v>
      </c>
      <c r="AG164" s="18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100</v>
      </c>
      <c r="AN164" s="19">
        <v>0</v>
      </c>
      <c r="AO164" s="19">
        <v>0</v>
      </c>
      <c r="AP164" s="19">
        <v>100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0</v>
      </c>
      <c r="AY164" s="18">
        <v>100</v>
      </c>
      <c r="AZ164" s="19">
        <v>0</v>
      </c>
      <c r="BA164" s="19">
        <v>0</v>
      </c>
      <c r="BB164" s="19">
        <v>100</v>
      </c>
      <c r="BC164" s="19">
        <v>0</v>
      </c>
      <c r="BD164" s="19">
        <v>0</v>
      </c>
      <c r="BE164" s="19">
        <v>100</v>
      </c>
      <c r="BF164" s="19">
        <v>0</v>
      </c>
      <c r="BG164" s="19">
        <v>0</v>
      </c>
      <c r="BH164" s="19">
        <v>100</v>
      </c>
      <c r="BI164" s="19">
        <v>0</v>
      </c>
      <c r="BJ164" s="19">
        <v>0</v>
      </c>
      <c r="BK164" s="19">
        <v>0</v>
      </c>
      <c r="BL164" s="19">
        <v>0</v>
      </c>
      <c r="BM164" s="19">
        <v>0</v>
      </c>
      <c r="BN164" s="19">
        <v>0</v>
      </c>
      <c r="BO164" s="19">
        <v>0</v>
      </c>
      <c r="BP164" s="19">
        <v>0</v>
      </c>
      <c r="BQ164" s="18">
        <v>100</v>
      </c>
      <c r="BR164" s="11">
        <v>0</v>
      </c>
      <c r="BS164" s="11">
        <v>0</v>
      </c>
      <c r="BT164" s="11">
        <v>100</v>
      </c>
      <c r="BU164" s="11">
        <v>0</v>
      </c>
      <c r="BV164" s="11">
        <v>0</v>
      </c>
      <c r="BW164" s="7"/>
    </row>
    <row r="165" spans="1:75" ht="47.25" x14ac:dyDescent="0.25">
      <c r="A165" s="7"/>
      <c r="B165" s="13" t="s">
        <v>52</v>
      </c>
      <c r="C165" s="13" t="s">
        <v>170</v>
      </c>
      <c r="D165" s="13" t="s">
        <v>180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3" t="s">
        <v>50</v>
      </c>
      <c r="T165" s="14" t="s">
        <v>51</v>
      </c>
      <c r="U165" s="11">
        <v>90</v>
      </c>
      <c r="V165" s="11">
        <v>0</v>
      </c>
      <c r="W165" s="11">
        <v>0</v>
      </c>
      <c r="X165" s="11">
        <v>90</v>
      </c>
      <c r="Y165" s="11">
        <v>0</v>
      </c>
      <c r="Z165" s="11">
        <v>0</v>
      </c>
      <c r="AA165" s="11">
        <v>-90</v>
      </c>
      <c r="AB165" s="11">
        <v>0</v>
      </c>
      <c r="AC165" s="11">
        <v>0</v>
      </c>
      <c r="AD165" s="11">
        <v>-90</v>
      </c>
      <c r="AE165" s="11">
        <v>0</v>
      </c>
      <c r="AF165" s="11">
        <v>0</v>
      </c>
      <c r="AG165" s="18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100</v>
      </c>
      <c r="AN165" s="19">
        <v>0</v>
      </c>
      <c r="AO165" s="19">
        <v>0</v>
      </c>
      <c r="AP165" s="19">
        <v>100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8">
        <v>100</v>
      </c>
      <c r="AZ165" s="19">
        <v>0</v>
      </c>
      <c r="BA165" s="19">
        <v>0</v>
      </c>
      <c r="BB165" s="19">
        <v>100</v>
      </c>
      <c r="BC165" s="19">
        <v>0</v>
      </c>
      <c r="BD165" s="19">
        <v>0</v>
      </c>
      <c r="BE165" s="19">
        <v>100</v>
      </c>
      <c r="BF165" s="19">
        <v>0</v>
      </c>
      <c r="BG165" s="19">
        <v>0</v>
      </c>
      <c r="BH165" s="19">
        <v>100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>
        <v>0</v>
      </c>
      <c r="BO165" s="19">
        <v>0</v>
      </c>
      <c r="BP165" s="19">
        <v>0</v>
      </c>
      <c r="BQ165" s="18">
        <v>100</v>
      </c>
      <c r="BR165" s="11">
        <v>0</v>
      </c>
      <c r="BS165" s="11">
        <v>0</v>
      </c>
      <c r="BT165" s="11">
        <v>100</v>
      </c>
      <c r="BU165" s="11">
        <v>0</v>
      </c>
      <c r="BV165" s="11">
        <v>0</v>
      </c>
      <c r="BW165" s="7"/>
    </row>
    <row r="166" spans="1:75" ht="78.75" x14ac:dyDescent="0.25">
      <c r="A166" s="7"/>
      <c r="B166" s="13" t="s">
        <v>52</v>
      </c>
      <c r="C166" s="13" t="s">
        <v>170</v>
      </c>
      <c r="D166" s="13" t="s">
        <v>182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3"/>
      <c r="T166" s="14" t="s">
        <v>183</v>
      </c>
      <c r="U166" s="11">
        <v>100</v>
      </c>
      <c r="V166" s="11">
        <v>0</v>
      </c>
      <c r="W166" s="11">
        <v>0</v>
      </c>
      <c r="X166" s="11">
        <v>100</v>
      </c>
      <c r="Y166" s="11">
        <v>0</v>
      </c>
      <c r="Z166" s="11">
        <v>0</v>
      </c>
      <c r="AA166" s="11">
        <v>-40</v>
      </c>
      <c r="AB166" s="11">
        <v>0</v>
      </c>
      <c r="AC166" s="11">
        <v>0</v>
      </c>
      <c r="AD166" s="11">
        <v>-40</v>
      </c>
      <c r="AE166" s="11">
        <v>0</v>
      </c>
      <c r="AF166" s="11">
        <v>0</v>
      </c>
      <c r="AG166" s="18">
        <v>60</v>
      </c>
      <c r="AH166" s="19">
        <v>0</v>
      </c>
      <c r="AI166" s="19">
        <v>0</v>
      </c>
      <c r="AJ166" s="19">
        <v>60</v>
      </c>
      <c r="AK166" s="19">
        <v>0</v>
      </c>
      <c r="AL166" s="19">
        <v>0</v>
      </c>
      <c r="AM166" s="19">
        <v>80</v>
      </c>
      <c r="AN166" s="19">
        <v>0</v>
      </c>
      <c r="AO166" s="19">
        <v>0</v>
      </c>
      <c r="AP166" s="19">
        <v>80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8">
        <v>80</v>
      </c>
      <c r="AZ166" s="19">
        <v>0</v>
      </c>
      <c r="BA166" s="19">
        <v>0</v>
      </c>
      <c r="BB166" s="19">
        <v>80</v>
      </c>
      <c r="BC166" s="19">
        <v>0</v>
      </c>
      <c r="BD166" s="19">
        <v>0</v>
      </c>
      <c r="BE166" s="19">
        <v>80</v>
      </c>
      <c r="BF166" s="19">
        <v>0</v>
      </c>
      <c r="BG166" s="19">
        <v>0</v>
      </c>
      <c r="BH166" s="19">
        <v>80</v>
      </c>
      <c r="BI166" s="19">
        <v>0</v>
      </c>
      <c r="BJ166" s="19">
        <v>0</v>
      </c>
      <c r="BK166" s="19">
        <v>0</v>
      </c>
      <c r="BL166" s="19">
        <v>0</v>
      </c>
      <c r="BM166" s="19">
        <v>0</v>
      </c>
      <c r="BN166" s="19">
        <v>0</v>
      </c>
      <c r="BO166" s="19">
        <v>0</v>
      </c>
      <c r="BP166" s="19">
        <v>0</v>
      </c>
      <c r="BQ166" s="18">
        <v>80</v>
      </c>
      <c r="BR166" s="11">
        <v>0</v>
      </c>
      <c r="BS166" s="11">
        <v>0</v>
      </c>
      <c r="BT166" s="11">
        <v>80</v>
      </c>
      <c r="BU166" s="11">
        <v>0</v>
      </c>
      <c r="BV166" s="11">
        <v>0</v>
      </c>
      <c r="BW166" s="7"/>
    </row>
    <row r="167" spans="1:75" ht="47.25" x14ac:dyDescent="0.25">
      <c r="A167" s="7"/>
      <c r="B167" s="13" t="s">
        <v>52</v>
      </c>
      <c r="C167" s="13" t="s">
        <v>170</v>
      </c>
      <c r="D167" s="13" t="s">
        <v>182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3" t="s">
        <v>50</v>
      </c>
      <c r="T167" s="14" t="s">
        <v>51</v>
      </c>
      <c r="U167" s="11">
        <v>100</v>
      </c>
      <c r="V167" s="11">
        <v>0</v>
      </c>
      <c r="W167" s="11">
        <v>0</v>
      </c>
      <c r="X167" s="11">
        <v>100</v>
      </c>
      <c r="Y167" s="11">
        <v>0</v>
      </c>
      <c r="Z167" s="11">
        <v>0</v>
      </c>
      <c r="AA167" s="11">
        <v>-40</v>
      </c>
      <c r="AB167" s="11">
        <v>0</v>
      </c>
      <c r="AC167" s="11">
        <v>0</v>
      </c>
      <c r="AD167" s="11">
        <v>-40</v>
      </c>
      <c r="AE167" s="11">
        <v>0</v>
      </c>
      <c r="AF167" s="11">
        <v>0</v>
      </c>
      <c r="AG167" s="18">
        <v>60</v>
      </c>
      <c r="AH167" s="19">
        <v>0</v>
      </c>
      <c r="AI167" s="19">
        <v>0</v>
      </c>
      <c r="AJ167" s="19">
        <v>60</v>
      </c>
      <c r="AK167" s="19">
        <v>0</v>
      </c>
      <c r="AL167" s="19">
        <v>0</v>
      </c>
      <c r="AM167" s="19">
        <v>80</v>
      </c>
      <c r="AN167" s="19">
        <v>0</v>
      </c>
      <c r="AO167" s="19">
        <v>0</v>
      </c>
      <c r="AP167" s="19">
        <v>80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  <c r="AV167" s="19">
        <v>0</v>
      </c>
      <c r="AW167" s="19">
        <v>0</v>
      </c>
      <c r="AX167" s="19">
        <v>0</v>
      </c>
      <c r="AY167" s="18">
        <v>80</v>
      </c>
      <c r="AZ167" s="19">
        <v>0</v>
      </c>
      <c r="BA167" s="19">
        <v>0</v>
      </c>
      <c r="BB167" s="19">
        <v>80</v>
      </c>
      <c r="BC167" s="19">
        <v>0</v>
      </c>
      <c r="BD167" s="19">
        <v>0</v>
      </c>
      <c r="BE167" s="19">
        <v>80</v>
      </c>
      <c r="BF167" s="19">
        <v>0</v>
      </c>
      <c r="BG167" s="19">
        <v>0</v>
      </c>
      <c r="BH167" s="19">
        <v>80</v>
      </c>
      <c r="BI167" s="19">
        <v>0</v>
      </c>
      <c r="BJ167" s="19">
        <v>0</v>
      </c>
      <c r="BK167" s="19">
        <v>0</v>
      </c>
      <c r="BL167" s="19">
        <v>0</v>
      </c>
      <c r="BM167" s="19">
        <v>0</v>
      </c>
      <c r="BN167" s="19">
        <v>0</v>
      </c>
      <c r="BO167" s="19">
        <v>0</v>
      </c>
      <c r="BP167" s="19">
        <v>0</v>
      </c>
      <c r="BQ167" s="18">
        <v>80</v>
      </c>
      <c r="BR167" s="11">
        <v>0</v>
      </c>
      <c r="BS167" s="11">
        <v>0</v>
      </c>
      <c r="BT167" s="11">
        <v>80</v>
      </c>
      <c r="BU167" s="11">
        <v>0</v>
      </c>
      <c r="BV167" s="11">
        <v>0</v>
      </c>
      <c r="BW167" s="7"/>
    </row>
    <row r="168" spans="1:75" ht="31.5" x14ac:dyDescent="0.25">
      <c r="A168" s="7"/>
      <c r="B168" s="13" t="s">
        <v>52</v>
      </c>
      <c r="C168" s="13" t="s">
        <v>170</v>
      </c>
      <c r="D168" s="13" t="s">
        <v>184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3"/>
      <c r="T168" s="14" t="s">
        <v>185</v>
      </c>
      <c r="U168" s="11">
        <v>300</v>
      </c>
      <c r="V168" s="11">
        <v>0</v>
      </c>
      <c r="W168" s="11">
        <v>0</v>
      </c>
      <c r="X168" s="11">
        <v>300</v>
      </c>
      <c r="Y168" s="11">
        <v>0</v>
      </c>
      <c r="Z168" s="11">
        <v>0</v>
      </c>
      <c r="AA168" s="11">
        <v>332.73</v>
      </c>
      <c r="AB168" s="11">
        <v>0</v>
      </c>
      <c r="AC168" s="11">
        <v>0</v>
      </c>
      <c r="AD168" s="11">
        <v>332.73</v>
      </c>
      <c r="AE168" s="11">
        <v>0</v>
      </c>
      <c r="AF168" s="11">
        <v>0</v>
      </c>
      <c r="AG168" s="18">
        <v>632.73</v>
      </c>
      <c r="AH168" s="19">
        <v>0</v>
      </c>
      <c r="AI168" s="19">
        <v>0</v>
      </c>
      <c r="AJ168" s="19">
        <v>632.73</v>
      </c>
      <c r="AK168" s="19">
        <v>0</v>
      </c>
      <c r="AL168" s="19">
        <v>0</v>
      </c>
      <c r="AM168" s="19">
        <v>300</v>
      </c>
      <c r="AN168" s="19">
        <v>0</v>
      </c>
      <c r="AO168" s="19">
        <v>0</v>
      </c>
      <c r="AP168" s="19">
        <v>300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8">
        <v>300</v>
      </c>
      <c r="AZ168" s="19">
        <v>0</v>
      </c>
      <c r="BA168" s="19">
        <v>0</v>
      </c>
      <c r="BB168" s="19">
        <v>300</v>
      </c>
      <c r="BC168" s="19">
        <v>0</v>
      </c>
      <c r="BD168" s="19">
        <v>0</v>
      </c>
      <c r="BE168" s="19">
        <v>300</v>
      </c>
      <c r="BF168" s="19">
        <v>0</v>
      </c>
      <c r="BG168" s="19">
        <v>0</v>
      </c>
      <c r="BH168" s="19">
        <v>300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  <c r="BN168" s="19">
        <v>0</v>
      </c>
      <c r="BO168" s="19">
        <v>0</v>
      </c>
      <c r="BP168" s="19">
        <v>0</v>
      </c>
      <c r="BQ168" s="18">
        <v>300</v>
      </c>
      <c r="BR168" s="11">
        <v>0</v>
      </c>
      <c r="BS168" s="11">
        <v>0</v>
      </c>
      <c r="BT168" s="11">
        <v>300</v>
      </c>
      <c r="BU168" s="11">
        <v>0</v>
      </c>
      <c r="BV168" s="11">
        <v>0</v>
      </c>
      <c r="BW168" s="7"/>
    </row>
    <row r="169" spans="1:75" ht="47.25" x14ac:dyDescent="0.25">
      <c r="A169" s="7"/>
      <c r="B169" s="13" t="s">
        <v>52</v>
      </c>
      <c r="C169" s="13" t="s">
        <v>170</v>
      </c>
      <c r="D169" s="13" t="s">
        <v>184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3" t="s">
        <v>50</v>
      </c>
      <c r="T169" s="14" t="s">
        <v>51</v>
      </c>
      <c r="U169" s="11">
        <v>300</v>
      </c>
      <c r="V169" s="11">
        <v>0</v>
      </c>
      <c r="W169" s="11">
        <v>0</v>
      </c>
      <c r="X169" s="11">
        <v>300</v>
      </c>
      <c r="Y169" s="11">
        <v>0</v>
      </c>
      <c r="Z169" s="11">
        <v>0</v>
      </c>
      <c r="AA169" s="11">
        <v>332.73</v>
      </c>
      <c r="AB169" s="11">
        <v>0</v>
      </c>
      <c r="AC169" s="11">
        <v>0</v>
      </c>
      <c r="AD169" s="11">
        <v>332.73</v>
      </c>
      <c r="AE169" s="11">
        <v>0</v>
      </c>
      <c r="AF169" s="11">
        <v>0</v>
      </c>
      <c r="AG169" s="18">
        <v>632.73</v>
      </c>
      <c r="AH169" s="19">
        <v>0</v>
      </c>
      <c r="AI169" s="19">
        <v>0</v>
      </c>
      <c r="AJ169" s="19">
        <v>632.73</v>
      </c>
      <c r="AK169" s="19">
        <v>0</v>
      </c>
      <c r="AL169" s="19">
        <v>0</v>
      </c>
      <c r="AM169" s="19">
        <v>300</v>
      </c>
      <c r="AN169" s="19">
        <v>0</v>
      </c>
      <c r="AO169" s="19">
        <v>0</v>
      </c>
      <c r="AP169" s="19">
        <v>300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8">
        <v>300</v>
      </c>
      <c r="AZ169" s="19">
        <v>0</v>
      </c>
      <c r="BA169" s="19">
        <v>0</v>
      </c>
      <c r="BB169" s="19">
        <v>300</v>
      </c>
      <c r="BC169" s="19">
        <v>0</v>
      </c>
      <c r="BD169" s="19">
        <v>0</v>
      </c>
      <c r="BE169" s="19">
        <v>300</v>
      </c>
      <c r="BF169" s="19">
        <v>0</v>
      </c>
      <c r="BG169" s="19">
        <v>0</v>
      </c>
      <c r="BH169" s="19">
        <v>300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>
        <v>0</v>
      </c>
      <c r="BO169" s="19">
        <v>0</v>
      </c>
      <c r="BP169" s="19">
        <v>0</v>
      </c>
      <c r="BQ169" s="18">
        <v>300</v>
      </c>
      <c r="BR169" s="11">
        <v>0</v>
      </c>
      <c r="BS169" s="11">
        <v>0</v>
      </c>
      <c r="BT169" s="11">
        <v>300</v>
      </c>
      <c r="BU169" s="11">
        <v>0</v>
      </c>
      <c r="BV169" s="11">
        <v>0</v>
      </c>
      <c r="BW169" s="7"/>
    </row>
    <row r="170" spans="1:75" ht="63" x14ac:dyDescent="0.25">
      <c r="A170" s="7"/>
      <c r="B170" s="13" t="s">
        <v>52</v>
      </c>
      <c r="C170" s="13" t="s">
        <v>170</v>
      </c>
      <c r="D170" s="13" t="s">
        <v>186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3"/>
      <c r="T170" s="14" t="s">
        <v>187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8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13988</v>
      </c>
      <c r="AN170" s="19">
        <v>0</v>
      </c>
      <c r="AO170" s="19">
        <v>0</v>
      </c>
      <c r="AP170" s="19">
        <v>13988</v>
      </c>
      <c r="AQ170" s="19">
        <v>0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8">
        <v>13988</v>
      </c>
      <c r="AZ170" s="19">
        <v>0</v>
      </c>
      <c r="BA170" s="19">
        <v>0</v>
      </c>
      <c r="BB170" s="19">
        <v>13988</v>
      </c>
      <c r="BC170" s="19">
        <v>0</v>
      </c>
      <c r="BD170" s="19">
        <v>0</v>
      </c>
      <c r="BE170" s="19">
        <v>2582.4</v>
      </c>
      <c r="BF170" s="19">
        <v>0</v>
      </c>
      <c r="BG170" s="19">
        <v>0</v>
      </c>
      <c r="BH170" s="19">
        <v>2582.4</v>
      </c>
      <c r="BI170" s="19">
        <v>0</v>
      </c>
      <c r="BJ170" s="19">
        <v>0</v>
      </c>
      <c r="BK170" s="19">
        <v>0</v>
      </c>
      <c r="BL170" s="19">
        <v>0</v>
      </c>
      <c r="BM170" s="19">
        <v>0</v>
      </c>
      <c r="BN170" s="19">
        <v>0</v>
      </c>
      <c r="BO170" s="19">
        <v>0</v>
      </c>
      <c r="BP170" s="19">
        <v>0</v>
      </c>
      <c r="BQ170" s="18">
        <v>2582.4</v>
      </c>
      <c r="BR170" s="11">
        <v>0</v>
      </c>
      <c r="BS170" s="11">
        <v>0</v>
      </c>
      <c r="BT170" s="11">
        <v>2582.4</v>
      </c>
      <c r="BU170" s="11">
        <v>0</v>
      </c>
      <c r="BV170" s="11">
        <v>0</v>
      </c>
      <c r="BW170" s="7"/>
    </row>
    <row r="171" spans="1:75" ht="47.25" x14ac:dyDescent="0.25">
      <c r="A171" s="7"/>
      <c r="B171" s="13" t="s">
        <v>52</v>
      </c>
      <c r="C171" s="13" t="s">
        <v>170</v>
      </c>
      <c r="D171" s="13" t="s">
        <v>186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3" t="s">
        <v>50</v>
      </c>
      <c r="T171" s="14" t="s">
        <v>51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8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13988</v>
      </c>
      <c r="AN171" s="19">
        <v>0</v>
      </c>
      <c r="AO171" s="19">
        <v>0</v>
      </c>
      <c r="AP171" s="19">
        <v>13988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0</v>
      </c>
      <c r="AW171" s="19">
        <v>0</v>
      </c>
      <c r="AX171" s="19">
        <v>0</v>
      </c>
      <c r="AY171" s="18">
        <v>13988</v>
      </c>
      <c r="AZ171" s="19">
        <v>0</v>
      </c>
      <c r="BA171" s="19">
        <v>0</v>
      </c>
      <c r="BB171" s="19">
        <v>13988</v>
      </c>
      <c r="BC171" s="19">
        <v>0</v>
      </c>
      <c r="BD171" s="19">
        <v>0</v>
      </c>
      <c r="BE171" s="19">
        <v>2582.4</v>
      </c>
      <c r="BF171" s="19">
        <v>0</v>
      </c>
      <c r="BG171" s="19">
        <v>0</v>
      </c>
      <c r="BH171" s="19">
        <v>2582.4</v>
      </c>
      <c r="BI171" s="19">
        <v>0</v>
      </c>
      <c r="BJ171" s="19">
        <v>0</v>
      </c>
      <c r="BK171" s="19">
        <v>0</v>
      </c>
      <c r="BL171" s="19">
        <v>0</v>
      </c>
      <c r="BM171" s="19">
        <v>0</v>
      </c>
      <c r="BN171" s="19">
        <v>0</v>
      </c>
      <c r="BO171" s="19">
        <v>0</v>
      </c>
      <c r="BP171" s="19">
        <v>0</v>
      </c>
      <c r="BQ171" s="18">
        <v>2582.4</v>
      </c>
      <c r="BR171" s="11">
        <v>0</v>
      </c>
      <c r="BS171" s="11">
        <v>0</v>
      </c>
      <c r="BT171" s="11">
        <v>2582.4</v>
      </c>
      <c r="BU171" s="11">
        <v>0</v>
      </c>
      <c r="BV171" s="11">
        <v>0</v>
      </c>
      <c r="BW171" s="7"/>
    </row>
    <row r="172" spans="1:75" ht="15.75" x14ac:dyDescent="0.25">
      <c r="A172" s="7"/>
      <c r="B172" s="13" t="s">
        <v>52</v>
      </c>
      <c r="C172" s="13" t="s">
        <v>170</v>
      </c>
      <c r="D172" s="13" t="s">
        <v>188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3"/>
      <c r="T172" s="14" t="s">
        <v>189</v>
      </c>
      <c r="U172" s="11">
        <v>657.53353000000004</v>
      </c>
      <c r="V172" s="11">
        <v>419.17655999999999</v>
      </c>
      <c r="W172" s="11">
        <v>139.72696999999999</v>
      </c>
      <c r="X172" s="11">
        <v>98.63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8">
        <v>657.53353000000004</v>
      </c>
      <c r="AH172" s="19">
        <v>419.17655999999999</v>
      </c>
      <c r="AI172" s="19">
        <v>139.72696999999999</v>
      </c>
      <c r="AJ172" s="19">
        <v>98.63</v>
      </c>
      <c r="AK172" s="19">
        <v>0</v>
      </c>
      <c r="AL172" s="19">
        <v>0</v>
      </c>
      <c r="AM172" s="19">
        <v>61.02</v>
      </c>
      <c r="AN172" s="19">
        <v>0</v>
      </c>
      <c r="AO172" s="19">
        <v>0</v>
      </c>
      <c r="AP172" s="19">
        <v>61.02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8">
        <v>61.02</v>
      </c>
      <c r="AZ172" s="19">
        <v>0</v>
      </c>
      <c r="BA172" s="19">
        <v>0</v>
      </c>
      <c r="BB172" s="19">
        <v>61.02</v>
      </c>
      <c r="BC172" s="19">
        <v>0</v>
      </c>
      <c r="BD172" s="19">
        <v>0</v>
      </c>
      <c r="BE172" s="19">
        <v>95.58</v>
      </c>
      <c r="BF172" s="19">
        <v>0</v>
      </c>
      <c r="BG172" s="19">
        <v>0</v>
      </c>
      <c r="BH172" s="19">
        <v>95.58</v>
      </c>
      <c r="BI172" s="19">
        <v>0</v>
      </c>
      <c r="BJ172" s="19">
        <v>0</v>
      </c>
      <c r="BK172" s="19">
        <v>0</v>
      </c>
      <c r="BL172" s="19">
        <v>0</v>
      </c>
      <c r="BM172" s="19">
        <v>0</v>
      </c>
      <c r="BN172" s="19">
        <v>0</v>
      </c>
      <c r="BO172" s="19">
        <v>0</v>
      </c>
      <c r="BP172" s="19">
        <v>0</v>
      </c>
      <c r="BQ172" s="18">
        <v>95.58</v>
      </c>
      <c r="BR172" s="11">
        <v>0</v>
      </c>
      <c r="BS172" s="11">
        <v>0</v>
      </c>
      <c r="BT172" s="11">
        <v>95.58</v>
      </c>
      <c r="BU172" s="11">
        <v>0</v>
      </c>
      <c r="BV172" s="11">
        <v>0</v>
      </c>
      <c r="BW172" s="7"/>
    </row>
    <row r="173" spans="1:75" ht="47.25" x14ac:dyDescent="0.25">
      <c r="A173" s="7"/>
      <c r="B173" s="13" t="s">
        <v>52</v>
      </c>
      <c r="C173" s="13" t="s">
        <v>170</v>
      </c>
      <c r="D173" s="13" t="s">
        <v>188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3" t="s">
        <v>50</v>
      </c>
      <c r="T173" s="14" t="s">
        <v>51</v>
      </c>
      <c r="U173" s="11">
        <v>657.53353000000004</v>
      </c>
      <c r="V173" s="11">
        <v>419.17655999999999</v>
      </c>
      <c r="W173" s="11">
        <v>139.72696999999999</v>
      </c>
      <c r="X173" s="11">
        <v>98.63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8">
        <v>657.53353000000004</v>
      </c>
      <c r="AH173" s="19">
        <v>419.17655999999999</v>
      </c>
      <c r="AI173" s="19">
        <v>139.72696999999999</v>
      </c>
      <c r="AJ173" s="19">
        <v>98.63</v>
      </c>
      <c r="AK173" s="19">
        <v>0</v>
      </c>
      <c r="AL173" s="19">
        <v>0</v>
      </c>
      <c r="AM173" s="19">
        <v>61.02</v>
      </c>
      <c r="AN173" s="19">
        <v>0</v>
      </c>
      <c r="AO173" s="19">
        <v>0</v>
      </c>
      <c r="AP173" s="19">
        <v>61.02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8">
        <v>61.02</v>
      </c>
      <c r="AZ173" s="19">
        <v>0</v>
      </c>
      <c r="BA173" s="19">
        <v>0</v>
      </c>
      <c r="BB173" s="19">
        <v>61.02</v>
      </c>
      <c r="BC173" s="19">
        <v>0</v>
      </c>
      <c r="BD173" s="19">
        <v>0</v>
      </c>
      <c r="BE173" s="19">
        <v>95.58</v>
      </c>
      <c r="BF173" s="19">
        <v>0</v>
      </c>
      <c r="BG173" s="19">
        <v>0</v>
      </c>
      <c r="BH173" s="19">
        <v>95.58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>
        <v>0</v>
      </c>
      <c r="BO173" s="19">
        <v>0</v>
      </c>
      <c r="BP173" s="19">
        <v>0</v>
      </c>
      <c r="BQ173" s="18">
        <v>95.58</v>
      </c>
      <c r="BR173" s="11">
        <v>0</v>
      </c>
      <c r="BS173" s="11">
        <v>0</v>
      </c>
      <c r="BT173" s="11">
        <v>95.58</v>
      </c>
      <c r="BU173" s="11">
        <v>0</v>
      </c>
      <c r="BV173" s="11">
        <v>0</v>
      </c>
      <c r="BW173" s="7"/>
    </row>
    <row r="174" spans="1:75" ht="47.25" x14ac:dyDescent="0.25">
      <c r="A174" s="7"/>
      <c r="B174" s="13" t="s">
        <v>52</v>
      </c>
      <c r="C174" s="13" t="s">
        <v>170</v>
      </c>
      <c r="D174" s="13" t="s">
        <v>190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3"/>
      <c r="T174" s="14" t="s">
        <v>191</v>
      </c>
      <c r="U174" s="11">
        <v>1560.2</v>
      </c>
      <c r="V174" s="11">
        <v>0</v>
      </c>
      <c r="W174" s="11">
        <v>1326.17</v>
      </c>
      <c r="X174" s="11">
        <v>234.03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8">
        <v>1560.2</v>
      </c>
      <c r="AH174" s="19">
        <v>0</v>
      </c>
      <c r="AI174" s="19">
        <v>1326.17</v>
      </c>
      <c r="AJ174" s="19">
        <v>234.03</v>
      </c>
      <c r="AK174" s="19">
        <v>0</v>
      </c>
      <c r="AL174" s="19">
        <v>0</v>
      </c>
      <c r="AM174" s="19">
        <v>225.96</v>
      </c>
      <c r="AN174" s="19">
        <v>0</v>
      </c>
      <c r="AO174" s="19">
        <v>0</v>
      </c>
      <c r="AP174" s="19">
        <v>225.96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8">
        <v>225.96</v>
      </c>
      <c r="AZ174" s="19">
        <v>0</v>
      </c>
      <c r="BA174" s="19">
        <v>0</v>
      </c>
      <c r="BB174" s="19">
        <v>225.96</v>
      </c>
      <c r="BC174" s="19">
        <v>0</v>
      </c>
      <c r="BD174" s="19">
        <v>0</v>
      </c>
      <c r="BE174" s="19">
        <v>2098.1999999999998</v>
      </c>
      <c r="BF174" s="19">
        <v>0</v>
      </c>
      <c r="BG174" s="19">
        <v>0</v>
      </c>
      <c r="BH174" s="19">
        <v>2098.1999999999998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8">
        <v>2098.1999999999998</v>
      </c>
      <c r="BR174" s="11">
        <v>0</v>
      </c>
      <c r="BS174" s="11">
        <v>0</v>
      </c>
      <c r="BT174" s="11">
        <v>2098.1999999999998</v>
      </c>
      <c r="BU174" s="11">
        <v>0</v>
      </c>
      <c r="BV174" s="11">
        <v>0</v>
      </c>
      <c r="BW174" s="7"/>
    </row>
    <row r="175" spans="1:75" ht="47.25" x14ac:dyDescent="0.25">
      <c r="A175" s="7"/>
      <c r="B175" s="13" t="s">
        <v>52</v>
      </c>
      <c r="C175" s="13" t="s">
        <v>170</v>
      </c>
      <c r="D175" s="13" t="s">
        <v>190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3" t="s">
        <v>50</v>
      </c>
      <c r="T175" s="14" t="s">
        <v>51</v>
      </c>
      <c r="U175" s="11">
        <v>1560.2</v>
      </c>
      <c r="V175" s="11">
        <v>0</v>
      </c>
      <c r="W175" s="11">
        <v>1326.17</v>
      </c>
      <c r="X175" s="11">
        <v>234.03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8">
        <v>1560.2</v>
      </c>
      <c r="AH175" s="19">
        <v>0</v>
      </c>
      <c r="AI175" s="19">
        <v>1326.17</v>
      </c>
      <c r="AJ175" s="19">
        <v>234.03</v>
      </c>
      <c r="AK175" s="19">
        <v>0</v>
      </c>
      <c r="AL175" s="19">
        <v>0</v>
      </c>
      <c r="AM175" s="19">
        <v>225.96</v>
      </c>
      <c r="AN175" s="19">
        <v>0</v>
      </c>
      <c r="AO175" s="19">
        <v>0</v>
      </c>
      <c r="AP175" s="19">
        <v>225.96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8">
        <v>225.96</v>
      </c>
      <c r="AZ175" s="19">
        <v>0</v>
      </c>
      <c r="BA175" s="19">
        <v>0</v>
      </c>
      <c r="BB175" s="19">
        <v>225.96</v>
      </c>
      <c r="BC175" s="19">
        <v>0</v>
      </c>
      <c r="BD175" s="19">
        <v>0</v>
      </c>
      <c r="BE175" s="19">
        <v>2098.1999999999998</v>
      </c>
      <c r="BF175" s="19">
        <v>0</v>
      </c>
      <c r="BG175" s="19">
        <v>0</v>
      </c>
      <c r="BH175" s="19">
        <v>2098.1999999999998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8">
        <v>2098.1999999999998</v>
      </c>
      <c r="BR175" s="11">
        <v>0</v>
      </c>
      <c r="BS175" s="11">
        <v>0</v>
      </c>
      <c r="BT175" s="11">
        <v>2098.1999999999998</v>
      </c>
      <c r="BU175" s="11">
        <v>0</v>
      </c>
      <c r="BV175" s="11">
        <v>0</v>
      </c>
      <c r="BW175" s="7"/>
    </row>
    <row r="176" spans="1:75" ht="15.75" x14ac:dyDescent="0.25">
      <c r="A176" s="1"/>
      <c r="B176" s="12" t="s">
        <v>66</v>
      </c>
      <c r="C176" s="12" t="s">
        <v>36</v>
      </c>
      <c r="D176" s="12"/>
      <c r="S176" s="12"/>
      <c r="T176" s="12" t="s">
        <v>192</v>
      </c>
      <c r="U176" s="10">
        <v>103929.67131999999</v>
      </c>
      <c r="V176" s="10">
        <v>47704.551760000002</v>
      </c>
      <c r="W176" s="10">
        <v>16418.685959999999</v>
      </c>
      <c r="X176" s="10">
        <v>39806.433599999997</v>
      </c>
      <c r="Y176" s="10">
        <v>0</v>
      </c>
      <c r="Z176" s="10">
        <v>0</v>
      </c>
      <c r="AA176" s="10">
        <v>7844.5281500000001</v>
      </c>
      <c r="AB176" s="10">
        <v>0</v>
      </c>
      <c r="AC176" s="10">
        <v>0</v>
      </c>
      <c r="AD176" s="10">
        <v>7844.5281500000001</v>
      </c>
      <c r="AE176" s="10">
        <v>0</v>
      </c>
      <c r="AF176" s="10">
        <v>0</v>
      </c>
      <c r="AG176" s="16">
        <f>111774.19947-712.53</f>
        <v>111061.66947000001</v>
      </c>
      <c r="AH176" s="17">
        <v>47704.551760000002</v>
      </c>
      <c r="AI176" s="17">
        <v>16418.685959999999</v>
      </c>
      <c r="AJ176" s="17">
        <v>47650.961750000002</v>
      </c>
      <c r="AK176" s="17">
        <v>0</v>
      </c>
      <c r="AL176" s="17">
        <v>0</v>
      </c>
      <c r="AM176" s="17">
        <v>48819.563130000002</v>
      </c>
      <c r="AN176" s="17">
        <v>11816.260749999999</v>
      </c>
      <c r="AO176" s="17">
        <v>3042.2652400000002</v>
      </c>
      <c r="AP176" s="17">
        <v>33961.03714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6">
        <v>48819.563130000002</v>
      </c>
      <c r="AZ176" s="17">
        <v>11816.260749999999</v>
      </c>
      <c r="BA176" s="17">
        <v>3042.2652400000002</v>
      </c>
      <c r="BB176" s="17">
        <v>33961.03714</v>
      </c>
      <c r="BC176" s="17">
        <v>0</v>
      </c>
      <c r="BD176" s="17">
        <v>0</v>
      </c>
      <c r="BE176" s="17">
        <v>50802.597329999997</v>
      </c>
      <c r="BF176" s="17">
        <v>14513.63953</v>
      </c>
      <c r="BG176" s="17">
        <v>2967.9780700000001</v>
      </c>
      <c r="BH176" s="17">
        <v>33320.979729999999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6">
        <v>50802.597329999997</v>
      </c>
      <c r="BR176" s="10">
        <v>14513.63953</v>
      </c>
      <c r="BS176" s="10">
        <v>2967.9780700000001</v>
      </c>
      <c r="BT176" s="10">
        <v>33320.979729999999</v>
      </c>
      <c r="BU176" s="10">
        <v>0</v>
      </c>
      <c r="BV176" s="10">
        <v>0</v>
      </c>
    </row>
    <row r="177" spans="1:75" ht="15.75" x14ac:dyDescent="0.25">
      <c r="A177" s="7"/>
      <c r="B177" s="13" t="s">
        <v>66</v>
      </c>
      <c r="C177" s="13" t="s">
        <v>35</v>
      </c>
      <c r="D177" s="13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3"/>
      <c r="T177" s="14" t="s">
        <v>193</v>
      </c>
      <c r="U177" s="11">
        <v>795.25</v>
      </c>
      <c r="V177" s="11">
        <v>0</v>
      </c>
      <c r="W177" s="11">
        <v>130.1</v>
      </c>
      <c r="X177" s="11">
        <v>665.15</v>
      </c>
      <c r="Y177" s="11">
        <v>0</v>
      </c>
      <c r="Z177" s="11">
        <v>0</v>
      </c>
      <c r="AA177" s="11">
        <v>-116</v>
      </c>
      <c r="AB177" s="11">
        <v>0</v>
      </c>
      <c r="AC177" s="11">
        <v>0</v>
      </c>
      <c r="AD177" s="11">
        <v>-116</v>
      </c>
      <c r="AE177" s="11">
        <v>0</v>
      </c>
      <c r="AF177" s="11">
        <v>0</v>
      </c>
      <c r="AG177" s="18">
        <v>679.25</v>
      </c>
      <c r="AH177" s="19">
        <v>0</v>
      </c>
      <c r="AI177" s="19">
        <v>130.1</v>
      </c>
      <c r="AJ177" s="19">
        <v>549.15</v>
      </c>
      <c r="AK177" s="19">
        <v>0</v>
      </c>
      <c r="AL177" s="19">
        <v>0</v>
      </c>
      <c r="AM177" s="19">
        <v>753.9</v>
      </c>
      <c r="AN177" s="19">
        <v>0</v>
      </c>
      <c r="AO177" s="19">
        <v>147.80000000000001</v>
      </c>
      <c r="AP177" s="19">
        <v>606.1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8">
        <v>753.9</v>
      </c>
      <c r="AZ177" s="19">
        <v>0</v>
      </c>
      <c r="BA177" s="19">
        <v>147.80000000000001</v>
      </c>
      <c r="BB177" s="19">
        <v>606.1</v>
      </c>
      <c r="BC177" s="19">
        <v>0</v>
      </c>
      <c r="BD177" s="19">
        <v>0</v>
      </c>
      <c r="BE177" s="19">
        <v>812.9</v>
      </c>
      <c r="BF177" s="19">
        <v>0</v>
      </c>
      <c r="BG177" s="19">
        <v>206.8</v>
      </c>
      <c r="BH177" s="19">
        <v>606.1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>
        <v>0</v>
      </c>
      <c r="BO177" s="19">
        <v>0</v>
      </c>
      <c r="BP177" s="19">
        <v>0</v>
      </c>
      <c r="BQ177" s="18">
        <v>812.9</v>
      </c>
      <c r="BR177" s="11">
        <v>0</v>
      </c>
      <c r="BS177" s="11">
        <v>206.8</v>
      </c>
      <c r="BT177" s="11">
        <v>606.1</v>
      </c>
      <c r="BU177" s="11">
        <v>0</v>
      </c>
      <c r="BV177" s="11">
        <v>0</v>
      </c>
      <c r="BW177" s="7"/>
    </row>
    <row r="178" spans="1:75" ht="31.5" x14ac:dyDescent="0.25">
      <c r="A178" s="7"/>
      <c r="B178" s="13" t="s">
        <v>66</v>
      </c>
      <c r="C178" s="13" t="s">
        <v>35</v>
      </c>
      <c r="D178" s="13" t="s">
        <v>194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3"/>
      <c r="T178" s="14" t="s">
        <v>165</v>
      </c>
      <c r="U178" s="11">
        <v>400</v>
      </c>
      <c r="V178" s="11">
        <v>0</v>
      </c>
      <c r="W178" s="11">
        <v>0</v>
      </c>
      <c r="X178" s="11">
        <v>400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8">
        <v>400</v>
      </c>
      <c r="AH178" s="19">
        <v>0</v>
      </c>
      <c r="AI178" s="19">
        <v>0</v>
      </c>
      <c r="AJ178" s="19">
        <v>400</v>
      </c>
      <c r="AK178" s="19">
        <v>0</v>
      </c>
      <c r="AL178" s="19">
        <v>0</v>
      </c>
      <c r="AM178" s="19">
        <v>400</v>
      </c>
      <c r="AN178" s="19">
        <v>0</v>
      </c>
      <c r="AO178" s="19">
        <v>0</v>
      </c>
      <c r="AP178" s="19">
        <v>400</v>
      </c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8">
        <v>400</v>
      </c>
      <c r="AZ178" s="19">
        <v>0</v>
      </c>
      <c r="BA178" s="19">
        <v>0</v>
      </c>
      <c r="BB178" s="19">
        <v>400</v>
      </c>
      <c r="BC178" s="19">
        <v>0</v>
      </c>
      <c r="BD178" s="19">
        <v>0</v>
      </c>
      <c r="BE178" s="19">
        <v>400</v>
      </c>
      <c r="BF178" s="19">
        <v>0</v>
      </c>
      <c r="BG178" s="19">
        <v>0</v>
      </c>
      <c r="BH178" s="19">
        <v>400</v>
      </c>
      <c r="BI178" s="19">
        <v>0</v>
      </c>
      <c r="BJ178" s="19">
        <v>0</v>
      </c>
      <c r="BK178" s="19">
        <v>0</v>
      </c>
      <c r="BL178" s="19">
        <v>0</v>
      </c>
      <c r="BM178" s="19">
        <v>0</v>
      </c>
      <c r="BN178" s="19">
        <v>0</v>
      </c>
      <c r="BO178" s="19">
        <v>0</v>
      </c>
      <c r="BP178" s="19">
        <v>0</v>
      </c>
      <c r="BQ178" s="18">
        <v>400</v>
      </c>
      <c r="BR178" s="11">
        <v>0</v>
      </c>
      <c r="BS178" s="11">
        <v>0</v>
      </c>
      <c r="BT178" s="11">
        <v>400</v>
      </c>
      <c r="BU178" s="11">
        <v>0</v>
      </c>
      <c r="BV178" s="11">
        <v>0</v>
      </c>
      <c r="BW178" s="7"/>
    </row>
    <row r="179" spans="1:75" ht="47.25" x14ac:dyDescent="0.25">
      <c r="A179" s="7"/>
      <c r="B179" s="13" t="s">
        <v>66</v>
      </c>
      <c r="C179" s="13" t="s">
        <v>35</v>
      </c>
      <c r="D179" s="13" t="s">
        <v>194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3" t="s">
        <v>50</v>
      </c>
      <c r="T179" s="14" t="s">
        <v>51</v>
      </c>
      <c r="U179" s="11">
        <v>400</v>
      </c>
      <c r="V179" s="11">
        <v>0</v>
      </c>
      <c r="W179" s="11">
        <v>0</v>
      </c>
      <c r="X179" s="11">
        <v>400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8">
        <v>400</v>
      </c>
      <c r="AH179" s="19">
        <v>0</v>
      </c>
      <c r="AI179" s="19">
        <v>0</v>
      </c>
      <c r="AJ179" s="19">
        <v>400</v>
      </c>
      <c r="AK179" s="19">
        <v>0</v>
      </c>
      <c r="AL179" s="19">
        <v>0</v>
      </c>
      <c r="AM179" s="19">
        <v>400</v>
      </c>
      <c r="AN179" s="19">
        <v>0</v>
      </c>
      <c r="AO179" s="19">
        <v>0</v>
      </c>
      <c r="AP179" s="19">
        <v>400</v>
      </c>
      <c r="AQ179" s="19">
        <v>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</v>
      </c>
      <c r="AX179" s="19">
        <v>0</v>
      </c>
      <c r="AY179" s="18">
        <v>400</v>
      </c>
      <c r="AZ179" s="19">
        <v>0</v>
      </c>
      <c r="BA179" s="19">
        <v>0</v>
      </c>
      <c r="BB179" s="19">
        <v>400</v>
      </c>
      <c r="BC179" s="19">
        <v>0</v>
      </c>
      <c r="BD179" s="19">
        <v>0</v>
      </c>
      <c r="BE179" s="19">
        <v>400</v>
      </c>
      <c r="BF179" s="19">
        <v>0</v>
      </c>
      <c r="BG179" s="19">
        <v>0</v>
      </c>
      <c r="BH179" s="19">
        <v>400</v>
      </c>
      <c r="BI179" s="19">
        <v>0</v>
      </c>
      <c r="BJ179" s="19">
        <v>0</v>
      </c>
      <c r="BK179" s="19">
        <v>0</v>
      </c>
      <c r="BL179" s="19">
        <v>0</v>
      </c>
      <c r="BM179" s="19">
        <v>0</v>
      </c>
      <c r="BN179" s="19">
        <v>0</v>
      </c>
      <c r="BO179" s="19">
        <v>0</v>
      </c>
      <c r="BP179" s="19">
        <v>0</v>
      </c>
      <c r="BQ179" s="18">
        <v>400</v>
      </c>
      <c r="BR179" s="11">
        <v>0</v>
      </c>
      <c r="BS179" s="11">
        <v>0</v>
      </c>
      <c r="BT179" s="11">
        <v>400</v>
      </c>
      <c r="BU179" s="11">
        <v>0</v>
      </c>
      <c r="BV179" s="11">
        <v>0</v>
      </c>
      <c r="BW179" s="7"/>
    </row>
    <row r="180" spans="1:75" ht="63" x14ac:dyDescent="0.25">
      <c r="A180" s="7"/>
      <c r="B180" s="13" t="s">
        <v>66</v>
      </c>
      <c r="C180" s="13" t="s">
        <v>35</v>
      </c>
      <c r="D180" s="13" t="s">
        <v>195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3"/>
      <c r="T180" s="14" t="s">
        <v>196</v>
      </c>
      <c r="U180" s="11">
        <v>130.1</v>
      </c>
      <c r="V180" s="11">
        <v>0</v>
      </c>
      <c r="W180" s="11">
        <v>130.1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8">
        <v>130.1</v>
      </c>
      <c r="AH180" s="19">
        <v>0</v>
      </c>
      <c r="AI180" s="19">
        <v>130.1</v>
      </c>
      <c r="AJ180" s="19">
        <v>0</v>
      </c>
      <c r="AK180" s="19">
        <v>0</v>
      </c>
      <c r="AL180" s="19">
        <v>0</v>
      </c>
      <c r="AM180" s="19">
        <v>147.80000000000001</v>
      </c>
      <c r="AN180" s="19">
        <v>0</v>
      </c>
      <c r="AO180" s="19">
        <v>147.80000000000001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0</v>
      </c>
      <c r="AV180" s="19">
        <v>0</v>
      </c>
      <c r="AW180" s="19">
        <v>0</v>
      </c>
      <c r="AX180" s="19">
        <v>0</v>
      </c>
      <c r="AY180" s="18">
        <v>147.80000000000001</v>
      </c>
      <c r="AZ180" s="19">
        <v>0</v>
      </c>
      <c r="BA180" s="19">
        <v>147.80000000000001</v>
      </c>
      <c r="BB180" s="19">
        <v>0</v>
      </c>
      <c r="BC180" s="19">
        <v>0</v>
      </c>
      <c r="BD180" s="19">
        <v>0</v>
      </c>
      <c r="BE180" s="19">
        <v>206.8</v>
      </c>
      <c r="BF180" s="19">
        <v>0</v>
      </c>
      <c r="BG180" s="19">
        <v>206.8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>
        <v>0</v>
      </c>
      <c r="BO180" s="19">
        <v>0</v>
      </c>
      <c r="BP180" s="19">
        <v>0</v>
      </c>
      <c r="BQ180" s="18">
        <v>206.8</v>
      </c>
      <c r="BR180" s="11">
        <v>0</v>
      </c>
      <c r="BS180" s="11">
        <v>206.8</v>
      </c>
      <c r="BT180" s="11">
        <v>0</v>
      </c>
      <c r="BU180" s="11">
        <v>0</v>
      </c>
      <c r="BV180" s="11">
        <v>0</v>
      </c>
      <c r="BW180" s="7"/>
    </row>
    <row r="181" spans="1:75" ht="47.25" x14ac:dyDescent="0.25">
      <c r="A181" s="7"/>
      <c r="B181" s="13" t="s">
        <v>66</v>
      </c>
      <c r="C181" s="13" t="s">
        <v>35</v>
      </c>
      <c r="D181" s="13" t="s">
        <v>195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3" t="s">
        <v>50</v>
      </c>
      <c r="T181" s="14" t="s">
        <v>51</v>
      </c>
      <c r="U181" s="11">
        <v>130.1</v>
      </c>
      <c r="V181" s="11">
        <v>0</v>
      </c>
      <c r="W181" s="11">
        <v>130.1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8">
        <v>130.1</v>
      </c>
      <c r="AH181" s="19">
        <v>0</v>
      </c>
      <c r="AI181" s="19">
        <v>130.1</v>
      </c>
      <c r="AJ181" s="19">
        <v>0</v>
      </c>
      <c r="AK181" s="19">
        <v>0</v>
      </c>
      <c r="AL181" s="19">
        <v>0</v>
      </c>
      <c r="AM181" s="19">
        <v>147.80000000000001</v>
      </c>
      <c r="AN181" s="19">
        <v>0</v>
      </c>
      <c r="AO181" s="19">
        <v>147.80000000000001</v>
      </c>
      <c r="AP181" s="19">
        <v>0</v>
      </c>
      <c r="AQ181" s="19">
        <v>0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8">
        <v>147.80000000000001</v>
      </c>
      <c r="AZ181" s="19">
        <v>0</v>
      </c>
      <c r="BA181" s="19">
        <v>147.80000000000001</v>
      </c>
      <c r="BB181" s="19">
        <v>0</v>
      </c>
      <c r="BC181" s="19">
        <v>0</v>
      </c>
      <c r="BD181" s="19">
        <v>0</v>
      </c>
      <c r="BE181" s="19">
        <v>206.8</v>
      </c>
      <c r="BF181" s="19">
        <v>0</v>
      </c>
      <c r="BG181" s="19">
        <v>206.8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>
        <v>0</v>
      </c>
      <c r="BO181" s="19">
        <v>0</v>
      </c>
      <c r="BP181" s="19">
        <v>0</v>
      </c>
      <c r="BQ181" s="18">
        <v>206.8</v>
      </c>
      <c r="BR181" s="11">
        <v>0</v>
      </c>
      <c r="BS181" s="11">
        <v>206.8</v>
      </c>
      <c r="BT181" s="11">
        <v>0</v>
      </c>
      <c r="BU181" s="11">
        <v>0</v>
      </c>
      <c r="BV181" s="11">
        <v>0</v>
      </c>
      <c r="BW181" s="7"/>
    </row>
    <row r="182" spans="1:75" ht="15.75" x14ac:dyDescent="0.25">
      <c r="A182" s="7"/>
      <c r="B182" s="13" t="s">
        <v>66</v>
      </c>
      <c r="C182" s="13" t="s">
        <v>35</v>
      </c>
      <c r="D182" s="13" t="s">
        <v>84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3"/>
      <c r="T182" s="14" t="s">
        <v>85</v>
      </c>
      <c r="U182" s="11">
        <v>265.14999999999998</v>
      </c>
      <c r="V182" s="11">
        <v>0</v>
      </c>
      <c r="W182" s="11">
        <v>0</v>
      </c>
      <c r="X182" s="11">
        <v>265.14999999999998</v>
      </c>
      <c r="Y182" s="11">
        <v>0</v>
      </c>
      <c r="Z182" s="11">
        <v>0</v>
      </c>
      <c r="AA182" s="11">
        <v>-116</v>
      </c>
      <c r="AB182" s="11">
        <v>0</v>
      </c>
      <c r="AC182" s="11">
        <v>0</v>
      </c>
      <c r="AD182" s="11">
        <v>-116</v>
      </c>
      <c r="AE182" s="11">
        <v>0</v>
      </c>
      <c r="AF182" s="11">
        <v>0</v>
      </c>
      <c r="AG182" s="18">
        <v>149.15</v>
      </c>
      <c r="AH182" s="19">
        <v>0</v>
      </c>
      <c r="AI182" s="19">
        <v>0</v>
      </c>
      <c r="AJ182" s="19">
        <v>149.15</v>
      </c>
      <c r="AK182" s="19">
        <v>0</v>
      </c>
      <c r="AL182" s="19">
        <v>0</v>
      </c>
      <c r="AM182" s="19">
        <v>206.1</v>
      </c>
      <c r="AN182" s="19">
        <v>0</v>
      </c>
      <c r="AO182" s="19">
        <v>0</v>
      </c>
      <c r="AP182" s="19">
        <v>206.1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8">
        <v>206.1</v>
      </c>
      <c r="AZ182" s="19">
        <v>0</v>
      </c>
      <c r="BA182" s="19">
        <v>0</v>
      </c>
      <c r="BB182" s="19">
        <v>206.1</v>
      </c>
      <c r="BC182" s="19">
        <v>0</v>
      </c>
      <c r="BD182" s="19">
        <v>0</v>
      </c>
      <c r="BE182" s="19">
        <v>206.1</v>
      </c>
      <c r="BF182" s="19">
        <v>0</v>
      </c>
      <c r="BG182" s="19">
        <v>0</v>
      </c>
      <c r="BH182" s="19">
        <v>206.1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8">
        <v>206.1</v>
      </c>
      <c r="BR182" s="11">
        <v>0</v>
      </c>
      <c r="BS182" s="11">
        <v>0</v>
      </c>
      <c r="BT182" s="11">
        <v>206.1</v>
      </c>
      <c r="BU182" s="11">
        <v>0</v>
      </c>
      <c r="BV182" s="11">
        <v>0</v>
      </c>
      <c r="BW182" s="7"/>
    </row>
    <row r="183" spans="1:75" ht="47.25" x14ac:dyDescent="0.25">
      <c r="A183" s="7"/>
      <c r="B183" s="13" t="s">
        <v>66</v>
      </c>
      <c r="C183" s="13" t="s">
        <v>35</v>
      </c>
      <c r="D183" s="13" t="s">
        <v>84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3" t="s">
        <v>50</v>
      </c>
      <c r="T183" s="14" t="s">
        <v>51</v>
      </c>
      <c r="U183" s="11">
        <v>265.14999999999998</v>
      </c>
      <c r="V183" s="11">
        <v>0</v>
      </c>
      <c r="W183" s="11">
        <v>0</v>
      </c>
      <c r="X183" s="11">
        <v>265.14999999999998</v>
      </c>
      <c r="Y183" s="11">
        <v>0</v>
      </c>
      <c r="Z183" s="11">
        <v>0</v>
      </c>
      <c r="AA183" s="11">
        <v>-116</v>
      </c>
      <c r="AB183" s="11">
        <v>0</v>
      </c>
      <c r="AC183" s="11">
        <v>0</v>
      </c>
      <c r="AD183" s="11">
        <v>-116</v>
      </c>
      <c r="AE183" s="11">
        <v>0</v>
      </c>
      <c r="AF183" s="11">
        <v>0</v>
      </c>
      <c r="AG183" s="18">
        <v>149.15</v>
      </c>
      <c r="AH183" s="19">
        <v>0</v>
      </c>
      <c r="AI183" s="19">
        <v>0</v>
      </c>
      <c r="AJ183" s="19">
        <v>149.15</v>
      </c>
      <c r="AK183" s="19">
        <v>0</v>
      </c>
      <c r="AL183" s="19">
        <v>0</v>
      </c>
      <c r="AM183" s="19">
        <v>206.1</v>
      </c>
      <c r="AN183" s="19">
        <v>0</v>
      </c>
      <c r="AO183" s="19">
        <v>0</v>
      </c>
      <c r="AP183" s="19">
        <v>206.1</v>
      </c>
      <c r="AQ183" s="19">
        <v>0</v>
      </c>
      <c r="AR183" s="19">
        <v>0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8">
        <v>206.1</v>
      </c>
      <c r="AZ183" s="19">
        <v>0</v>
      </c>
      <c r="BA183" s="19">
        <v>0</v>
      </c>
      <c r="BB183" s="19">
        <v>206.1</v>
      </c>
      <c r="BC183" s="19">
        <v>0</v>
      </c>
      <c r="BD183" s="19">
        <v>0</v>
      </c>
      <c r="BE183" s="19">
        <v>206.1</v>
      </c>
      <c r="BF183" s="19">
        <v>0</v>
      </c>
      <c r="BG183" s="19">
        <v>0</v>
      </c>
      <c r="BH183" s="19">
        <v>206.1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8">
        <v>206.1</v>
      </c>
      <c r="BR183" s="11">
        <v>0</v>
      </c>
      <c r="BS183" s="11">
        <v>0</v>
      </c>
      <c r="BT183" s="11">
        <v>206.1</v>
      </c>
      <c r="BU183" s="11">
        <v>0</v>
      </c>
      <c r="BV183" s="11">
        <v>0</v>
      </c>
      <c r="BW183" s="7"/>
    </row>
    <row r="184" spans="1:75" ht="15.75" x14ac:dyDescent="0.25">
      <c r="A184" s="7"/>
      <c r="B184" s="13" t="s">
        <v>66</v>
      </c>
      <c r="C184" s="13" t="s">
        <v>38</v>
      </c>
      <c r="D184" s="13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3"/>
      <c r="T184" s="14" t="s">
        <v>197</v>
      </c>
      <c r="U184" s="11">
        <v>67311.175220000005</v>
      </c>
      <c r="V184" s="11">
        <v>41134.699999999997</v>
      </c>
      <c r="W184" s="11">
        <v>9767.0856100000001</v>
      </c>
      <c r="X184" s="11">
        <v>16409.389609999998</v>
      </c>
      <c r="Y184" s="11">
        <v>0</v>
      </c>
      <c r="Z184" s="11">
        <v>0</v>
      </c>
      <c r="AA184" s="11">
        <v>498.63817999999998</v>
      </c>
      <c r="AB184" s="11">
        <v>0</v>
      </c>
      <c r="AC184" s="11">
        <v>0</v>
      </c>
      <c r="AD184" s="11">
        <v>498.63817999999998</v>
      </c>
      <c r="AE184" s="11">
        <v>0</v>
      </c>
      <c r="AF184" s="11">
        <v>0</v>
      </c>
      <c r="AG184" s="18">
        <f>67809.8134-712.53</f>
        <v>67097.2834</v>
      </c>
      <c r="AH184" s="19">
        <v>41134.699999999997</v>
      </c>
      <c r="AI184" s="19">
        <v>9767.0856100000001</v>
      </c>
      <c r="AJ184" s="19">
        <v>16908.02779</v>
      </c>
      <c r="AK184" s="19">
        <v>0</v>
      </c>
      <c r="AL184" s="19">
        <v>0</v>
      </c>
      <c r="AM184" s="19">
        <v>6083.99</v>
      </c>
      <c r="AN184" s="19">
        <v>0</v>
      </c>
      <c r="AO184" s="19">
        <v>0</v>
      </c>
      <c r="AP184" s="19">
        <v>6083.99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8">
        <v>6083.99</v>
      </c>
      <c r="AZ184" s="19">
        <v>0</v>
      </c>
      <c r="BA184" s="19">
        <v>0</v>
      </c>
      <c r="BB184" s="19">
        <v>6083.99</v>
      </c>
      <c r="BC184" s="19">
        <v>0</v>
      </c>
      <c r="BD184" s="19">
        <v>0</v>
      </c>
      <c r="BE184" s="19">
        <v>5183.99</v>
      </c>
      <c r="BF184" s="19">
        <v>0</v>
      </c>
      <c r="BG184" s="19">
        <v>0</v>
      </c>
      <c r="BH184" s="19">
        <v>5183.99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8">
        <v>5183.99</v>
      </c>
      <c r="BR184" s="11">
        <v>0</v>
      </c>
      <c r="BS184" s="11">
        <v>0</v>
      </c>
      <c r="BT184" s="11">
        <v>5183.99</v>
      </c>
      <c r="BU184" s="11">
        <v>0</v>
      </c>
      <c r="BV184" s="11">
        <v>0</v>
      </c>
      <c r="BW184" s="7"/>
    </row>
    <row r="185" spans="1:75" ht="31.5" x14ac:dyDescent="0.25">
      <c r="A185" s="7"/>
      <c r="B185" s="13" t="s">
        <v>66</v>
      </c>
      <c r="C185" s="13" t="s">
        <v>38</v>
      </c>
      <c r="D185" s="13" t="s">
        <v>194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3"/>
      <c r="T185" s="14" t="s">
        <v>165</v>
      </c>
      <c r="U185" s="11">
        <v>706.72145</v>
      </c>
      <c r="V185" s="11">
        <v>0</v>
      </c>
      <c r="W185" s="11">
        <v>0</v>
      </c>
      <c r="X185" s="11">
        <v>706.72145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8">
        <v>706.72145</v>
      </c>
      <c r="AH185" s="19">
        <v>0</v>
      </c>
      <c r="AI185" s="19">
        <v>0</v>
      </c>
      <c r="AJ185" s="19">
        <v>706.72145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8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8"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7"/>
    </row>
    <row r="186" spans="1:75" ht="47.25" x14ac:dyDescent="0.25">
      <c r="A186" s="7"/>
      <c r="B186" s="13" t="s">
        <v>66</v>
      </c>
      <c r="C186" s="13" t="s">
        <v>38</v>
      </c>
      <c r="D186" s="13" t="s">
        <v>194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3" t="s">
        <v>50</v>
      </c>
      <c r="T186" s="14" t="s">
        <v>51</v>
      </c>
      <c r="U186" s="11">
        <v>706.72145</v>
      </c>
      <c r="V186" s="11">
        <v>0</v>
      </c>
      <c r="W186" s="11">
        <v>0</v>
      </c>
      <c r="X186" s="11">
        <v>706.72145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8">
        <v>706.72145</v>
      </c>
      <c r="AH186" s="19">
        <v>0</v>
      </c>
      <c r="AI186" s="19">
        <v>0</v>
      </c>
      <c r="AJ186" s="19">
        <v>706.72145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8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8">
        <v>0</v>
      </c>
      <c r="BR186" s="11">
        <v>0</v>
      </c>
      <c r="BS186" s="11">
        <v>0</v>
      </c>
      <c r="BT186" s="11">
        <v>0</v>
      </c>
      <c r="BU186" s="11">
        <v>0</v>
      </c>
      <c r="BV186" s="11">
        <v>0</v>
      </c>
      <c r="BW186" s="7"/>
    </row>
    <row r="187" spans="1:75" ht="31.5" x14ac:dyDescent="0.25">
      <c r="A187" s="7"/>
      <c r="B187" s="13" t="s">
        <v>66</v>
      </c>
      <c r="C187" s="13" t="s">
        <v>38</v>
      </c>
      <c r="D187" s="13" t="s">
        <v>198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3"/>
      <c r="T187" s="14" t="s">
        <v>199</v>
      </c>
      <c r="U187" s="11">
        <v>8175</v>
      </c>
      <c r="V187" s="11">
        <v>0</v>
      </c>
      <c r="W187" s="11">
        <v>0</v>
      </c>
      <c r="X187" s="11">
        <v>8175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8">
        <v>8175</v>
      </c>
      <c r="AH187" s="19">
        <v>0</v>
      </c>
      <c r="AI187" s="19">
        <v>0</v>
      </c>
      <c r="AJ187" s="19">
        <v>8175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8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0</v>
      </c>
      <c r="BN187" s="19">
        <v>0</v>
      </c>
      <c r="BO187" s="19">
        <v>0</v>
      </c>
      <c r="BP187" s="19">
        <v>0</v>
      </c>
      <c r="BQ187" s="18"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7"/>
    </row>
    <row r="188" spans="1:75" ht="47.25" x14ac:dyDescent="0.25">
      <c r="A188" s="7"/>
      <c r="B188" s="13" t="s">
        <v>66</v>
      </c>
      <c r="C188" s="13" t="s">
        <v>38</v>
      </c>
      <c r="D188" s="13" t="s">
        <v>198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3" t="s">
        <v>200</v>
      </c>
      <c r="T188" s="14" t="s">
        <v>201</v>
      </c>
      <c r="U188" s="11">
        <v>8175</v>
      </c>
      <c r="V188" s="11">
        <v>0</v>
      </c>
      <c r="W188" s="11">
        <v>0</v>
      </c>
      <c r="X188" s="11">
        <v>8175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8">
        <v>8175</v>
      </c>
      <c r="AH188" s="19">
        <v>0</v>
      </c>
      <c r="AI188" s="19">
        <v>0</v>
      </c>
      <c r="AJ188" s="19">
        <v>8175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8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8"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7"/>
    </row>
    <row r="189" spans="1:75" ht="63" x14ac:dyDescent="0.25">
      <c r="A189" s="7"/>
      <c r="B189" s="13" t="s">
        <v>66</v>
      </c>
      <c r="C189" s="13" t="s">
        <v>38</v>
      </c>
      <c r="D189" s="13" t="s">
        <v>202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3"/>
      <c r="T189" s="14" t="s">
        <v>203</v>
      </c>
      <c r="U189" s="11">
        <v>1451.116</v>
      </c>
      <c r="V189" s="11">
        <v>0</v>
      </c>
      <c r="W189" s="11">
        <v>0</v>
      </c>
      <c r="X189" s="11">
        <v>1451.116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8">
        <f>1451.116-712.53</f>
        <v>738.58600000000001</v>
      </c>
      <c r="AH189" s="19">
        <v>0</v>
      </c>
      <c r="AI189" s="19">
        <v>0</v>
      </c>
      <c r="AJ189" s="19">
        <v>1451.116</v>
      </c>
      <c r="AK189" s="19">
        <v>0</v>
      </c>
      <c r="AL189" s="19">
        <v>0</v>
      </c>
      <c r="AM189" s="19">
        <v>1800</v>
      </c>
      <c r="AN189" s="19">
        <v>0</v>
      </c>
      <c r="AO189" s="19">
        <v>0</v>
      </c>
      <c r="AP189" s="19">
        <v>1800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8">
        <v>1800</v>
      </c>
      <c r="AZ189" s="19">
        <v>0</v>
      </c>
      <c r="BA189" s="19">
        <v>0</v>
      </c>
      <c r="BB189" s="19">
        <v>1800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0</v>
      </c>
      <c r="BP189" s="19">
        <v>0</v>
      </c>
      <c r="BQ189" s="18"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7"/>
    </row>
    <row r="190" spans="1:75" ht="47.25" x14ac:dyDescent="0.25">
      <c r="A190" s="7"/>
      <c r="B190" s="13" t="s">
        <v>66</v>
      </c>
      <c r="C190" s="13" t="s">
        <v>38</v>
      </c>
      <c r="D190" s="13" t="s">
        <v>202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3" t="s">
        <v>200</v>
      </c>
      <c r="T190" s="14" t="s">
        <v>201</v>
      </c>
      <c r="U190" s="11">
        <v>1451.116</v>
      </c>
      <c r="V190" s="11">
        <v>0</v>
      </c>
      <c r="W190" s="11">
        <v>0</v>
      </c>
      <c r="X190" s="11">
        <v>1451.116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8">
        <f>1451.116-712.53</f>
        <v>738.58600000000001</v>
      </c>
      <c r="AH190" s="19">
        <v>0</v>
      </c>
      <c r="AI190" s="19">
        <v>0</v>
      </c>
      <c r="AJ190" s="19">
        <v>1451.116</v>
      </c>
      <c r="AK190" s="19">
        <v>0</v>
      </c>
      <c r="AL190" s="19">
        <v>0</v>
      </c>
      <c r="AM190" s="19">
        <v>1800</v>
      </c>
      <c r="AN190" s="19">
        <v>0</v>
      </c>
      <c r="AO190" s="19">
        <v>0</v>
      </c>
      <c r="AP190" s="19">
        <v>1800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8">
        <v>1800</v>
      </c>
      <c r="AZ190" s="19">
        <v>0</v>
      </c>
      <c r="BA190" s="19">
        <v>0</v>
      </c>
      <c r="BB190" s="19">
        <v>1800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v>0</v>
      </c>
      <c r="BK190" s="19">
        <v>0</v>
      </c>
      <c r="BL190" s="19">
        <v>0</v>
      </c>
      <c r="BM190" s="19">
        <v>0</v>
      </c>
      <c r="BN190" s="19">
        <v>0</v>
      </c>
      <c r="BO190" s="19">
        <v>0</v>
      </c>
      <c r="BP190" s="19">
        <v>0</v>
      </c>
      <c r="BQ190" s="18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7"/>
    </row>
    <row r="191" spans="1:75" ht="63" x14ac:dyDescent="0.25">
      <c r="A191" s="7"/>
      <c r="B191" s="13" t="s">
        <v>66</v>
      </c>
      <c r="C191" s="13" t="s">
        <v>38</v>
      </c>
      <c r="D191" s="13" t="s">
        <v>204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3"/>
      <c r="T191" s="14" t="s">
        <v>205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500</v>
      </c>
      <c r="AB191" s="11">
        <v>0</v>
      </c>
      <c r="AC191" s="11">
        <v>0</v>
      </c>
      <c r="AD191" s="11">
        <v>500</v>
      </c>
      <c r="AE191" s="11">
        <v>0</v>
      </c>
      <c r="AF191" s="11">
        <v>0</v>
      </c>
      <c r="AG191" s="18">
        <v>500</v>
      </c>
      <c r="AH191" s="19">
        <v>0</v>
      </c>
      <c r="AI191" s="19">
        <v>0</v>
      </c>
      <c r="AJ191" s="19">
        <v>500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8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0</v>
      </c>
      <c r="BP191" s="19">
        <v>0</v>
      </c>
      <c r="BQ191" s="18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7"/>
    </row>
    <row r="192" spans="1:75" ht="15.75" x14ac:dyDescent="0.25">
      <c r="A192" s="7"/>
      <c r="B192" s="13" t="s">
        <v>66</v>
      </c>
      <c r="C192" s="13" t="s">
        <v>38</v>
      </c>
      <c r="D192" s="13" t="s">
        <v>204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3" t="s">
        <v>64</v>
      </c>
      <c r="T192" s="14" t="s">
        <v>65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500</v>
      </c>
      <c r="AB192" s="11">
        <v>0</v>
      </c>
      <c r="AC192" s="11">
        <v>0</v>
      </c>
      <c r="AD192" s="11">
        <v>500</v>
      </c>
      <c r="AE192" s="11">
        <v>0</v>
      </c>
      <c r="AF192" s="11">
        <v>0</v>
      </c>
      <c r="AG192" s="18">
        <v>500</v>
      </c>
      <c r="AH192" s="19">
        <v>0</v>
      </c>
      <c r="AI192" s="19">
        <v>0</v>
      </c>
      <c r="AJ192" s="19">
        <v>500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8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19">
        <v>0</v>
      </c>
      <c r="BJ192" s="19">
        <v>0</v>
      </c>
      <c r="BK192" s="19">
        <v>0</v>
      </c>
      <c r="BL192" s="19">
        <v>0</v>
      </c>
      <c r="BM192" s="19">
        <v>0</v>
      </c>
      <c r="BN192" s="19">
        <v>0</v>
      </c>
      <c r="BO192" s="19">
        <v>0</v>
      </c>
      <c r="BP192" s="19">
        <v>0</v>
      </c>
      <c r="BQ192" s="18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7"/>
    </row>
    <row r="193" spans="1:75" ht="47.25" x14ac:dyDescent="0.25">
      <c r="A193" s="7"/>
      <c r="B193" s="13" t="s">
        <v>66</v>
      </c>
      <c r="C193" s="13" t="s">
        <v>38</v>
      </c>
      <c r="D193" s="13" t="s">
        <v>206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3"/>
      <c r="T193" s="14" t="s">
        <v>207</v>
      </c>
      <c r="U193" s="11">
        <v>50</v>
      </c>
      <c r="V193" s="11">
        <v>0</v>
      </c>
      <c r="W193" s="11">
        <v>0</v>
      </c>
      <c r="X193" s="11">
        <v>50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8">
        <v>50</v>
      </c>
      <c r="AH193" s="19">
        <v>0</v>
      </c>
      <c r="AI193" s="19">
        <v>0</v>
      </c>
      <c r="AJ193" s="19">
        <v>50</v>
      </c>
      <c r="AK193" s="19">
        <v>0</v>
      </c>
      <c r="AL193" s="19">
        <v>0</v>
      </c>
      <c r="AM193" s="19">
        <v>50</v>
      </c>
      <c r="AN193" s="19">
        <v>0</v>
      </c>
      <c r="AO193" s="19">
        <v>0</v>
      </c>
      <c r="AP193" s="19">
        <v>50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8">
        <v>50</v>
      </c>
      <c r="AZ193" s="19">
        <v>0</v>
      </c>
      <c r="BA193" s="19">
        <v>0</v>
      </c>
      <c r="BB193" s="19">
        <v>50</v>
      </c>
      <c r="BC193" s="19">
        <v>0</v>
      </c>
      <c r="BD193" s="19">
        <v>0</v>
      </c>
      <c r="BE193" s="19">
        <v>50</v>
      </c>
      <c r="BF193" s="19">
        <v>0</v>
      </c>
      <c r="BG193" s="19">
        <v>0</v>
      </c>
      <c r="BH193" s="19">
        <v>50</v>
      </c>
      <c r="BI193" s="19">
        <v>0</v>
      </c>
      <c r="BJ193" s="19">
        <v>0</v>
      </c>
      <c r="BK193" s="19">
        <v>0</v>
      </c>
      <c r="BL193" s="19">
        <v>0</v>
      </c>
      <c r="BM193" s="19">
        <v>0</v>
      </c>
      <c r="BN193" s="19">
        <v>0</v>
      </c>
      <c r="BO193" s="19">
        <v>0</v>
      </c>
      <c r="BP193" s="19">
        <v>0</v>
      </c>
      <c r="BQ193" s="18">
        <v>50</v>
      </c>
      <c r="BR193" s="11">
        <v>0</v>
      </c>
      <c r="BS193" s="11">
        <v>0</v>
      </c>
      <c r="BT193" s="11">
        <v>50</v>
      </c>
      <c r="BU193" s="11">
        <v>0</v>
      </c>
      <c r="BV193" s="11">
        <v>0</v>
      </c>
      <c r="BW193" s="7"/>
    </row>
    <row r="194" spans="1:75" ht="15.75" x14ac:dyDescent="0.25">
      <c r="A194" s="7"/>
      <c r="B194" s="13" t="s">
        <v>66</v>
      </c>
      <c r="C194" s="13" t="s">
        <v>38</v>
      </c>
      <c r="D194" s="13" t="s">
        <v>206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3" t="s">
        <v>64</v>
      </c>
      <c r="T194" s="14" t="s">
        <v>65</v>
      </c>
      <c r="U194" s="11">
        <v>50</v>
      </c>
      <c r="V194" s="11">
        <v>0</v>
      </c>
      <c r="W194" s="11">
        <v>0</v>
      </c>
      <c r="X194" s="11">
        <v>50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8">
        <v>50</v>
      </c>
      <c r="AH194" s="19">
        <v>0</v>
      </c>
      <c r="AI194" s="19">
        <v>0</v>
      </c>
      <c r="AJ194" s="19">
        <v>50</v>
      </c>
      <c r="AK194" s="19">
        <v>0</v>
      </c>
      <c r="AL194" s="19">
        <v>0</v>
      </c>
      <c r="AM194" s="19">
        <v>50</v>
      </c>
      <c r="AN194" s="19">
        <v>0</v>
      </c>
      <c r="AO194" s="19">
        <v>0</v>
      </c>
      <c r="AP194" s="19">
        <v>50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  <c r="AW194" s="19">
        <v>0</v>
      </c>
      <c r="AX194" s="19">
        <v>0</v>
      </c>
      <c r="AY194" s="18">
        <v>50</v>
      </c>
      <c r="AZ194" s="19">
        <v>0</v>
      </c>
      <c r="BA194" s="19">
        <v>0</v>
      </c>
      <c r="BB194" s="19">
        <v>50</v>
      </c>
      <c r="BC194" s="19">
        <v>0</v>
      </c>
      <c r="BD194" s="19">
        <v>0</v>
      </c>
      <c r="BE194" s="19">
        <v>50</v>
      </c>
      <c r="BF194" s="19">
        <v>0</v>
      </c>
      <c r="BG194" s="19">
        <v>0</v>
      </c>
      <c r="BH194" s="19">
        <v>50</v>
      </c>
      <c r="BI194" s="19">
        <v>0</v>
      </c>
      <c r="BJ194" s="19">
        <v>0</v>
      </c>
      <c r="BK194" s="19">
        <v>0</v>
      </c>
      <c r="BL194" s="19">
        <v>0</v>
      </c>
      <c r="BM194" s="19">
        <v>0</v>
      </c>
      <c r="BN194" s="19">
        <v>0</v>
      </c>
      <c r="BO194" s="19">
        <v>0</v>
      </c>
      <c r="BP194" s="19">
        <v>0</v>
      </c>
      <c r="BQ194" s="18">
        <v>50</v>
      </c>
      <c r="BR194" s="11">
        <v>0</v>
      </c>
      <c r="BS194" s="11">
        <v>0</v>
      </c>
      <c r="BT194" s="11">
        <v>50</v>
      </c>
      <c r="BU194" s="11">
        <v>0</v>
      </c>
      <c r="BV194" s="11">
        <v>0</v>
      </c>
      <c r="BW194" s="7"/>
    </row>
    <row r="195" spans="1:75" ht="78.75" x14ac:dyDescent="0.25">
      <c r="A195" s="7"/>
      <c r="B195" s="13" t="s">
        <v>66</v>
      </c>
      <c r="C195" s="13" t="s">
        <v>38</v>
      </c>
      <c r="D195" s="13" t="s">
        <v>208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3"/>
      <c r="T195" s="14" t="s">
        <v>209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5099.55386</v>
      </c>
      <c r="AB195" s="11">
        <v>0</v>
      </c>
      <c r="AC195" s="11">
        <v>3824.6653900000001</v>
      </c>
      <c r="AD195" s="11">
        <v>1274.8884700000001</v>
      </c>
      <c r="AE195" s="11">
        <v>0</v>
      </c>
      <c r="AF195" s="11">
        <v>0</v>
      </c>
      <c r="AG195" s="18">
        <f>5099.55386+3300.44614</f>
        <v>8400</v>
      </c>
      <c r="AH195" s="19">
        <v>0</v>
      </c>
      <c r="AI195" s="19">
        <v>3824.6653900000001</v>
      </c>
      <c r="AJ195" s="19">
        <v>1274.8884700000001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8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8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7"/>
    </row>
    <row r="196" spans="1:75" ht="47.25" x14ac:dyDescent="0.25">
      <c r="A196" s="7"/>
      <c r="B196" s="13" t="s">
        <v>66</v>
      </c>
      <c r="C196" s="13" t="s">
        <v>38</v>
      </c>
      <c r="D196" s="13" t="s">
        <v>208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3" t="s">
        <v>50</v>
      </c>
      <c r="T196" s="14" t="s">
        <v>51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5099.55386</v>
      </c>
      <c r="AB196" s="11">
        <v>0</v>
      </c>
      <c r="AC196" s="11">
        <v>3824.6653900000001</v>
      </c>
      <c r="AD196" s="11">
        <v>1274.8884700000001</v>
      </c>
      <c r="AE196" s="11">
        <v>0</v>
      </c>
      <c r="AF196" s="11">
        <v>0</v>
      </c>
      <c r="AG196" s="18">
        <f>5099.55386+3300.44614</f>
        <v>8400</v>
      </c>
      <c r="AH196" s="19">
        <v>0</v>
      </c>
      <c r="AI196" s="19">
        <v>3824.6653900000001</v>
      </c>
      <c r="AJ196" s="19">
        <v>1274.8884700000001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v>0</v>
      </c>
      <c r="AU196" s="19">
        <v>0</v>
      </c>
      <c r="AV196" s="19">
        <v>0</v>
      </c>
      <c r="AW196" s="19">
        <v>0</v>
      </c>
      <c r="AX196" s="19">
        <v>0</v>
      </c>
      <c r="AY196" s="18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v>0</v>
      </c>
      <c r="BL196" s="19">
        <v>0</v>
      </c>
      <c r="BM196" s="19">
        <v>0</v>
      </c>
      <c r="BN196" s="19">
        <v>0</v>
      </c>
      <c r="BO196" s="19">
        <v>0</v>
      </c>
      <c r="BP196" s="19">
        <v>0</v>
      </c>
      <c r="BQ196" s="18">
        <v>0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7"/>
    </row>
    <row r="197" spans="1:75" ht="47.25" x14ac:dyDescent="0.25">
      <c r="A197" s="7"/>
      <c r="B197" s="13" t="s">
        <v>66</v>
      </c>
      <c r="C197" s="13" t="s">
        <v>38</v>
      </c>
      <c r="D197" s="13" t="s">
        <v>210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3"/>
      <c r="T197" s="14" t="s">
        <v>211</v>
      </c>
      <c r="U197" s="11">
        <v>43344.208429999999</v>
      </c>
      <c r="V197" s="11">
        <v>41134.699999999997</v>
      </c>
      <c r="W197" s="11">
        <v>2164.9842100000001</v>
      </c>
      <c r="X197" s="11">
        <v>44.52422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8">
        <v>43344.208429999999</v>
      </c>
      <c r="AH197" s="19">
        <v>41134.699999999997</v>
      </c>
      <c r="AI197" s="19">
        <v>2164.9842100000001</v>
      </c>
      <c r="AJ197" s="19">
        <v>44.52422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8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19"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v>0</v>
      </c>
      <c r="BL197" s="19">
        <v>0</v>
      </c>
      <c r="BM197" s="19">
        <v>0</v>
      </c>
      <c r="BN197" s="19">
        <v>0</v>
      </c>
      <c r="BO197" s="19">
        <v>0</v>
      </c>
      <c r="BP197" s="19">
        <v>0</v>
      </c>
      <c r="BQ197" s="18">
        <v>0</v>
      </c>
      <c r="BR197" s="11">
        <v>0</v>
      </c>
      <c r="BS197" s="11">
        <v>0</v>
      </c>
      <c r="BT197" s="11">
        <v>0</v>
      </c>
      <c r="BU197" s="11">
        <v>0</v>
      </c>
      <c r="BV197" s="11">
        <v>0</v>
      </c>
      <c r="BW197" s="7"/>
    </row>
    <row r="198" spans="1:75" ht="47.25" x14ac:dyDescent="0.25">
      <c r="A198" s="7"/>
      <c r="B198" s="13" t="s">
        <v>66</v>
      </c>
      <c r="C198" s="13" t="s">
        <v>38</v>
      </c>
      <c r="D198" s="13" t="s">
        <v>210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3" t="s">
        <v>200</v>
      </c>
      <c r="T198" s="14" t="s">
        <v>201</v>
      </c>
      <c r="U198" s="11">
        <v>43344.208429999999</v>
      </c>
      <c r="V198" s="11">
        <v>41134.699999999997</v>
      </c>
      <c r="W198" s="11">
        <v>2164.9842100000001</v>
      </c>
      <c r="X198" s="11">
        <v>44.52422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8">
        <v>43344.208429999999</v>
      </c>
      <c r="AH198" s="19">
        <v>41134.699999999997</v>
      </c>
      <c r="AI198" s="19">
        <v>2164.9842100000001</v>
      </c>
      <c r="AJ198" s="19">
        <v>44.52422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8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8">
        <v>0</v>
      </c>
      <c r="BR198" s="11">
        <v>0</v>
      </c>
      <c r="BS198" s="11">
        <v>0</v>
      </c>
      <c r="BT198" s="11">
        <v>0</v>
      </c>
      <c r="BU198" s="11">
        <v>0</v>
      </c>
      <c r="BV198" s="11">
        <v>0</v>
      </c>
      <c r="BW198" s="7"/>
    </row>
    <row r="199" spans="1:75" ht="15.75" x14ac:dyDescent="0.25">
      <c r="A199" s="7"/>
      <c r="B199" s="13" t="s">
        <v>66</v>
      </c>
      <c r="C199" s="13" t="s">
        <v>38</v>
      </c>
      <c r="D199" s="13" t="s">
        <v>84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3"/>
      <c r="T199" s="14" t="s">
        <v>85</v>
      </c>
      <c r="U199" s="11">
        <v>3737.35</v>
      </c>
      <c r="V199" s="11">
        <v>0</v>
      </c>
      <c r="W199" s="11">
        <v>0</v>
      </c>
      <c r="X199" s="11">
        <v>3737.35</v>
      </c>
      <c r="Y199" s="11">
        <v>0</v>
      </c>
      <c r="Z199" s="11">
        <v>0</v>
      </c>
      <c r="AA199" s="11">
        <v>-115.71823999999999</v>
      </c>
      <c r="AB199" s="11">
        <v>0</v>
      </c>
      <c r="AC199" s="11">
        <v>0</v>
      </c>
      <c r="AD199" s="11">
        <v>-115.71823999999999</v>
      </c>
      <c r="AE199" s="11">
        <v>0</v>
      </c>
      <c r="AF199" s="11">
        <v>0</v>
      </c>
      <c r="AG199" s="18">
        <v>3621.6317600000002</v>
      </c>
      <c r="AH199" s="19">
        <v>0</v>
      </c>
      <c r="AI199" s="19">
        <v>0</v>
      </c>
      <c r="AJ199" s="19">
        <v>3621.6317600000002</v>
      </c>
      <c r="AK199" s="19">
        <v>0</v>
      </c>
      <c r="AL199" s="19">
        <v>0</v>
      </c>
      <c r="AM199" s="19">
        <v>4233.99</v>
      </c>
      <c r="AN199" s="19">
        <v>0</v>
      </c>
      <c r="AO199" s="19">
        <v>0</v>
      </c>
      <c r="AP199" s="19">
        <v>4233.99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8">
        <v>4233.99</v>
      </c>
      <c r="AZ199" s="19">
        <v>0</v>
      </c>
      <c r="BA199" s="19">
        <v>0</v>
      </c>
      <c r="BB199" s="19">
        <v>4233.99</v>
      </c>
      <c r="BC199" s="19">
        <v>0</v>
      </c>
      <c r="BD199" s="19">
        <v>0</v>
      </c>
      <c r="BE199" s="19">
        <v>5133.99</v>
      </c>
      <c r="BF199" s="19">
        <v>0</v>
      </c>
      <c r="BG199" s="19">
        <v>0</v>
      </c>
      <c r="BH199" s="19">
        <v>5133.99</v>
      </c>
      <c r="BI199" s="19">
        <v>0</v>
      </c>
      <c r="BJ199" s="19">
        <v>0</v>
      </c>
      <c r="BK199" s="19">
        <v>0</v>
      </c>
      <c r="BL199" s="19">
        <v>0</v>
      </c>
      <c r="BM199" s="19">
        <v>0</v>
      </c>
      <c r="BN199" s="19">
        <v>0</v>
      </c>
      <c r="BO199" s="19">
        <v>0</v>
      </c>
      <c r="BP199" s="19">
        <v>0</v>
      </c>
      <c r="BQ199" s="18">
        <v>5133.99</v>
      </c>
      <c r="BR199" s="11">
        <v>0</v>
      </c>
      <c r="BS199" s="11">
        <v>0</v>
      </c>
      <c r="BT199" s="11">
        <v>5133.99</v>
      </c>
      <c r="BU199" s="11">
        <v>0</v>
      </c>
      <c r="BV199" s="11">
        <v>0</v>
      </c>
      <c r="BW199" s="7"/>
    </row>
    <row r="200" spans="1:75" ht="47.25" x14ac:dyDescent="0.25">
      <c r="A200" s="7"/>
      <c r="B200" s="13" t="s">
        <v>66</v>
      </c>
      <c r="C200" s="13" t="s">
        <v>38</v>
      </c>
      <c r="D200" s="13" t="s">
        <v>84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3" t="s">
        <v>50</v>
      </c>
      <c r="T200" s="14" t="s">
        <v>51</v>
      </c>
      <c r="U200" s="11">
        <v>3737.35</v>
      </c>
      <c r="V200" s="11">
        <v>0</v>
      </c>
      <c r="W200" s="11">
        <v>0</v>
      </c>
      <c r="X200" s="11">
        <v>3737.35</v>
      </c>
      <c r="Y200" s="11">
        <v>0</v>
      </c>
      <c r="Z200" s="11">
        <v>0</v>
      </c>
      <c r="AA200" s="11">
        <v>-115.71823999999999</v>
      </c>
      <c r="AB200" s="11">
        <v>0</v>
      </c>
      <c r="AC200" s="11">
        <v>0</v>
      </c>
      <c r="AD200" s="11">
        <v>-115.71823999999999</v>
      </c>
      <c r="AE200" s="11">
        <v>0</v>
      </c>
      <c r="AF200" s="11">
        <v>0</v>
      </c>
      <c r="AG200" s="18">
        <v>3621.6317600000002</v>
      </c>
      <c r="AH200" s="19">
        <v>0</v>
      </c>
      <c r="AI200" s="19">
        <v>0</v>
      </c>
      <c r="AJ200" s="19">
        <v>3621.6317600000002</v>
      </c>
      <c r="AK200" s="19">
        <v>0</v>
      </c>
      <c r="AL200" s="19">
        <v>0</v>
      </c>
      <c r="AM200" s="19">
        <v>4233.99</v>
      </c>
      <c r="AN200" s="19">
        <v>0</v>
      </c>
      <c r="AO200" s="19">
        <v>0</v>
      </c>
      <c r="AP200" s="19">
        <v>4233.99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8">
        <v>4233.99</v>
      </c>
      <c r="AZ200" s="19">
        <v>0</v>
      </c>
      <c r="BA200" s="19">
        <v>0</v>
      </c>
      <c r="BB200" s="19">
        <v>4233.99</v>
      </c>
      <c r="BC200" s="19">
        <v>0</v>
      </c>
      <c r="BD200" s="19">
        <v>0</v>
      </c>
      <c r="BE200" s="19">
        <v>5133.99</v>
      </c>
      <c r="BF200" s="19">
        <v>0</v>
      </c>
      <c r="BG200" s="19">
        <v>0</v>
      </c>
      <c r="BH200" s="19">
        <v>5133.99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0</v>
      </c>
      <c r="BP200" s="19">
        <v>0</v>
      </c>
      <c r="BQ200" s="18">
        <v>5133.99</v>
      </c>
      <c r="BR200" s="11">
        <v>0</v>
      </c>
      <c r="BS200" s="11">
        <v>0</v>
      </c>
      <c r="BT200" s="11">
        <v>5133.99</v>
      </c>
      <c r="BU200" s="11">
        <v>0</v>
      </c>
      <c r="BV200" s="11">
        <v>0</v>
      </c>
      <c r="BW200" s="7"/>
    </row>
    <row r="201" spans="1:75" ht="94.5" x14ac:dyDescent="0.25">
      <c r="A201" s="7"/>
      <c r="B201" s="13" t="s">
        <v>66</v>
      </c>
      <c r="C201" s="13" t="s">
        <v>38</v>
      </c>
      <c r="D201" s="13" t="s">
        <v>212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3"/>
      <c r="T201" s="14" t="s">
        <v>213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114.35642</v>
      </c>
      <c r="AB201" s="11">
        <v>0</v>
      </c>
      <c r="AC201" s="11">
        <v>0</v>
      </c>
      <c r="AD201" s="11">
        <v>114.35642</v>
      </c>
      <c r="AE201" s="11">
        <v>0</v>
      </c>
      <c r="AF201" s="11">
        <v>0</v>
      </c>
      <c r="AG201" s="18">
        <v>114.35642</v>
      </c>
      <c r="AH201" s="19">
        <v>0</v>
      </c>
      <c r="AI201" s="19">
        <v>0</v>
      </c>
      <c r="AJ201" s="19">
        <v>114.35642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19">
        <v>0</v>
      </c>
      <c r="AX201" s="19">
        <v>0</v>
      </c>
      <c r="AY201" s="18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v>0</v>
      </c>
      <c r="BL201" s="19">
        <v>0</v>
      </c>
      <c r="BM201" s="19">
        <v>0</v>
      </c>
      <c r="BN201" s="19">
        <v>0</v>
      </c>
      <c r="BO201" s="19">
        <v>0</v>
      </c>
      <c r="BP201" s="19">
        <v>0</v>
      </c>
      <c r="BQ201" s="18">
        <v>0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7"/>
    </row>
    <row r="202" spans="1:75" ht="15.75" x14ac:dyDescent="0.25">
      <c r="A202" s="7"/>
      <c r="B202" s="13" t="s">
        <v>66</v>
      </c>
      <c r="C202" s="13" t="s">
        <v>38</v>
      </c>
      <c r="D202" s="13" t="s">
        <v>212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3" t="s">
        <v>64</v>
      </c>
      <c r="T202" s="14" t="s">
        <v>65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114.35642</v>
      </c>
      <c r="AB202" s="11">
        <v>0</v>
      </c>
      <c r="AC202" s="11">
        <v>0</v>
      </c>
      <c r="AD202" s="11">
        <v>114.35642</v>
      </c>
      <c r="AE202" s="11">
        <v>0</v>
      </c>
      <c r="AF202" s="11">
        <v>0</v>
      </c>
      <c r="AG202" s="18">
        <v>114.35642</v>
      </c>
      <c r="AH202" s="19">
        <v>0</v>
      </c>
      <c r="AI202" s="19">
        <v>0</v>
      </c>
      <c r="AJ202" s="19">
        <v>114.35642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8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v>0</v>
      </c>
      <c r="BL202" s="19">
        <v>0</v>
      </c>
      <c r="BM202" s="19">
        <v>0</v>
      </c>
      <c r="BN202" s="19">
        <v>0</v>
      </c>
      <c r="BO202" s="19">
        <v>0</v>
      </c>
      <c r="BP202" s="19">
        <v>0</v>
      </c>
      <c r="BQ202" s="18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7"/>
    </row>
    <row r="203" spans="1:75" ht="15.75" x14ac:dyDescent="0.25">
      <c r="A203" s="7"/>
      <c r="B203" s="13" t="s">
        <v>66</v>
      </c>
      <c r="C203" s="13" t="s">
        <v>38</v>
      </c>
      <c r="D203" s="13" t="s">
        <v>214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3"/>
      <c r="T203" s="14" t="s">
        <v>229</v>
      </c>
      <c r="U203" s="11">
        <v>1446.77934</v>
      </c>
      <c r="V203" s="11">
        <v>0</v>
      </c>
      <c r="W203" s="11">
        <v>1302.1014</v>
      </c>
      <c r="X203" s="11">
        <v>144.67794000000001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8">
        <v>1446.77934</v>
      </c>
      <c r="AH203" s="19">
        <v>0</v>
      </c>
      <c r="AI203" s="19">
        <v>1302.1014</v>
      </c>
      <c r="AJ203" s="19">
        <v>144.67794000000001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8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v>0</v>
      </c>
      <c r="BL203" s="19">
        <v>0</v>
      </c>
      <c r="BM203" s="19">
        <v>0</v>
      </c>
      <c r="BN203" s="19">
        <v>0</v>
      </c>
      <c r="BO203" s="19">
        <v>0</v>
      </c>
      <c r="BP203" s="19">
        <v>0</v>
      </c>
      <c r="BQ203" s="18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7"/>
    </row>
    <row r="204" spans="1:75" ht="47.25" x14ac:dyDescent="0.25">
      <c r="A204" s="7"/>
      <c r="B204" s="13" t="s">
        <v>66</v>
      </c>
      <c r="C204" s="13" t="s">
        <v>38</v>
      </c>
      <c r="D204" s="13" t="s">
        <v>214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3" t="s">
        <v>50</v>
      </c>
      <c r="T204" s="14" t="s">
        <v>51</v>
      </c>
      <c r="U204" s="11">
        <v>1446.77934</v>
      </c>
      <c r="V204" s="11">
        <v>0</v>
      </c>
      <c r="W204" s="11">
        <v>1302.1014</v>
      </c>
      <c r="X204" s="11">
        <v>144.67794000000001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8">
        <v>1446.77934</v>
      </c>
      <c r="AH204" s="19">
        <v>0</v>
      </c>
      <c r="AI204" s="19">
        <v>1302.1014</v>
      </c>
      <c r="AJ204" s="19">
        <v>144.67794000000001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8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8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7"/>
    </row>
    <row r="205" spans="1:75" ht="15.75" x14ac:dyDescent="0.25">
      <c r="A205" s="7"/>
      <c r="B205" s="13" t="s">
        <v>66</v>
      </c>
      <c r="C205" s="13" t="s">
        <v>44</v>
      </c>
      <c r="D205" s="1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3"/>
      <c r="T205" s="14" t="s">
        <v>215</v>
      </c>
      <c r="U205" s="11">
        <v>20521.072100000001</v>
      </c>
      <c r="V205" s="11">
        <v>6569.8517599999996</v>
      </c>
      <c r="W205" s="11">
        <v>6521.5003500000003</v>
      </c>
      <c r="X205" s="11">
        <v>7429.7199899999996</v>
      </c>
      <c r="Y205" s="11">
        <v>0</v>
      </c>
      <c r="Z205" s="11">
        <v>0</v>
      </c>
      <c r="AA205" s="11">
        <v>1009.7269700000001</v>
      </c>
      <c r="AB205" s="11">
        <v>0</v>
      </c>
      <c r="AC205" s="11">
        <v>0</v>
      </c>
      <c r="AD205" s="11">
        <v>1009.7269700000001</v>
      </c>
      <c r="AE205" s="11">
        <v>0</v>
      </c>
      <c r="AF205" s="11">
        <v>0</v>
      </c>
      <c r="AG205" s="18">
        <v>21530.799070000001</v>
      </c>
      <c r="AH205" s="19">
        <v>6569.8517599999996</v>
      </c>
      <c r="AI205" s="19">
        <v>6521.5003500000003</v>
      </c>
      <c r="AJ205" s="19">
        <v>8439.4469599999993</v>
      </c>
      <c r="AK205" s="19">
        <v>0</v>
      </c>
      <c r="AL205" s="19">
        <v>0</v>
      </c>
      <c r="AM205" s="19">
        <v>22775.569380000001</v>
      </c>
      <c r="AN205" s="19">
        <v>11816.260749999999</v>
      </c>
      <c r="AO205" s="19">
        <v>2894.46524</v>
      </c>
      <c r="AP205" s="19">
        <v>8064.84339</v>
      </c>
      <c r="AQ205" s="19">
        <v>0</v>
      </c>
      <c r="AR205" s="19">
        <v>0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8">
        <v>22775.569380000001</v>
      </c>
      <c r="AZ205" s="19">
        <v>11816.260749999999</v>
      </c>
      <c r="BA205" s="19">
        <v>2894.46524</v>
      </c>
      <c r="BB205" s="19">
        <v>8064.84339</v>
      </c>
      <c r="BC205" s="19">
        <v>0</v>
      </c>
      <c r="BD205" s="19">
        <v>0</v>
      </c>
      <c r="BE205" s="19">
        <v>26530.96833</v>
      </c>
      <c r="BF205" s="19">
        <v>14513.63953</v>
      </c>
      <c r="BG205" s="19">
        <v>2761.1780699999999</v>
      </c>
      <c r="BH205" s="19">
        <v>9256.1507299999994</v>
      </c>
      <c r="BI205" s="19">
        <v>0</v>
      </c>
      <c r="BJ205" s="19">
        <v>0</v>
      </c>
      <c r="BK205" s="19">
        <v>0</v>
      </c>
      <c r="BL205" s="19">
        <v>0</v>
      </c>
      <c r="BM205" s="19">
        <v>0</v>
      </c>
      <c r="BN205" s="19">
        <v>0</v>
      </c>
      <c r="BO205" s="19">
        <v>0</v>
      </c>
      <c r="BP205" s="19">
        <v>0</v>
      </c>
      <c r="BQ205" s="18">
        <v>26530.96833</v>
      </c>
      <c r="BR205" s="11">
        <v>14513.63953</v>
      </c>
      <c r="BS205" s="11">
        <v>2761.1780699999999</v>
      </c>
      <c r="BT205" s="11">
        <v>9256.1507299999994</v>
      </c>
      <c r="BU205" s="11">
        <v>0</v>
      </c>
      <c r="BV205" s="11">
        <v>0</v>
      </c>
      <c r="BW205" s="7"/>
    </row>
    <row r="206" spans="1:75" ht="63" x14ac:dyDescent="0.25">
      <c r="A206" s="7"/>
      <c r="B206" s="13" t="s">
        <v>66</v>
      </c>
      <c r="C206" s="13" t="s">
        <v>44</v>
      </c>
      <c r="D206" s="13" t="s">
        <v>216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3"/>
      <c r="T206" s="14" t="s">
        <v>217</v>
      </c>
      <c r="U206" s="11">
        <v>1941.5078699999999</v>
      </c>
      <c r="V206" s="11">
        <v>0</v>
      </c>
      <c r="W206" s="11">
        <v>1747.35708</v>
      </c>
      <c r="X206" s="11">
        <v>194.15079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8">
        <v>1941.5078699999999</v>
      </c>
      <c r="AH206" s="19">
        <v>0</v>
      </c>
      <c r="AI206" s="19">
        <v>1747.35708</v>
      </c>
      <c r="AJ206" s="19">
        <v>194.15079</v>
      </c>
      <c r="AK206" s="19">
        <v>0</v>
      </c>
      <c r="AL206" s="19">
        <v>0</v>
      </c>
      <c r="AM206" s="19">
        <v>2525.0630900000001</v>
      </c>
      <c r="AN206" s="19">
        <v>0</v>
      </c>
      <c r="AO206" s="19">
        <v>2272.5567799999999</v>
      </c>
      <c r="AP206" s="19">
        <v>252.50631000000001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8">
        <v>2525.0630900000001</v>
      </c>
      <c r="AZ206" s="19">
        <v>0</v>
      </c>
      <c r="BA206" s="19">
        <v>2272.5567799999999</v>
      </c>
      <c r="BB206" s="19">
        <v>252.50631000000001</v>
      </c>
      <c r="BC206" s="19">
        <v>0</v>
      </c>
      <c r="BD206" s="19">
        <v>0</v>
      </c>
      <c r="BE206" s="19">
        <v>2219.2247900000002</v>
      </c>
      <c r="BF206" s="19">
        <v>0</v>
      </c>
      <c r="BG206" s="19">
        <v>1997.30231</v>
      </c>
      <c r="BH206" s="19">
        <v>221.92248000000001</v>
      </c>
      <c r="BI206" s="19">
        <v>0</v>
      </c>
      <c r="BJ206" s="19">
        <v>0</v>
      </c>
      <c r="BK206" s="19">
        <v>0</v>
      </c>
      <c r="BL206" s="19">
        <v>0</v>
      </c>
      <c r="BM206" s="19">
        <v>0</v>
      </c>
      <c r="BN206" s="19">
        <v>0</v>
      </c>
      <c r="BO206" s="19">
        <v>0</v>
      </c>
      <c r="BP206" s="19">
        <v>0</v>
      </c>
      <c r="BQ206" s="18">
        <v>2219.2247900000002</v>
      </c>
      <c r="BR206" s="11">
        <v>0</v>
      </c>
      <c r="BS206" s="11">
        <v>1997.30231</v>
      </c>
      <c r="BT206" s="11">
        <v>221.92248000000001</v>
      </c>
      <c r="BU206" s="11">
        <v>0</v>
      </c>
      <c r="BV206" s="11">
        <v>0</v>
      </c>
      <c r="BW206" s="7"/>
    </row>
    <row r="207" spans="1:75" ht="47.25" x14ac:dyDescent="0.25">
      <c r="A207" s="7"/>
      <c r="B207" s="13" t="s">
        <v>66</v>
      </c>
      <c r="C207" s="13" t="s">
        <v>44</v>
      </c>
      <c r="D207" s="13" t="s">
        <v>216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3" t="s">
        <v>50</v>
      </c>
      <c r="T207" s="14" t="s">
        <v>51</v>
      </c>
      <c r="U207" s="11">
        <v>1941.5078699999999</v>
      </c>
      <c r="V207" s="11">
        <v>0</v>
      </c>
      <c r="W207" s="11">
        <v>1747.35708</v>
      </c>
      <c r="X207" s="11">
        <v>194.15079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8">
        <v>1941.5078699999999</v>
      </c>
      <c r="AH207" s="19">
        <v>0</v>
      </c>
      <c r="AI207" s="19">
        <v>1747.35708</v>
      </c>
      <c r="AJ207" s="19">
        <v>194.15079</v>
      </c>
      <c r="AK207" s="19">
        <v>0</v>
      </c>
      <c r="AL207" s="19">
        <v>0</v>
      </c>
      <c r="AM207" s="19">
        <v>2525.0630900000001</v>
      </c>
      <c r="AN207" s="19">
        <v>0</v>
      </c>
      <c r="AO207" s="19">
        <v>2272.5567799999999</v>
      </c>
      <c r="AP207" s="19">
        <v>252.50631000000001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0</v>
      </c>
      <c r="AY207" s="18">
        <v>2525.0630900000001</v>
      </c>
      <c r="AZ207" s="19">
        <v>0</v>
      </c>
      <c r="BA207" s="19">
        <v>2272.5567799999999</v>
      </c>
      <c r="BB207" s="19">
        <v>252.50631000000001</v>
      </c>
      <c r="BC207" s="19">
        <v>0</v>
      </c>
      <c r="BD207" s="19">
        <v>0</v>
      </c>
      <c r="BE207" s="19">
        <v>2219.2247900000002</v>
      </c>
      <c r="BF207" s="19">
        <v>0</v>
      </c>
      <c r="BG207" s="19">
        <v>1997.30231</v>
      </c>
      <c r="BH207" s="19">
        <v>221.92248000000001</v>
      </c>
      <c r="BI207" s="19">
        <v>0</v>
      </c>
      <c r="BJ207" s="19">
        <v>0</v>
      </c>
      <c r="BK207" s="19">
        <v>0</v>
      </c>
      <c r="BL207" s="19">
        <v>0</v>
      </c>
      <c r="BM207" s="19">
        <v>0</v>
      </c>
      <c r="BN207" s="19">
        <v>0</v>
      </c>
      <c r="BO207" s="19">
        <v>0</v>
      </c>
      <c r="BP207" s="19">
        <v>0</v>
      </c>
      <c r="BQ207" s="18">
        <v>2219.2247900000002</v>
      </c>
      <c r="BR207" s="11">
        <v>0</v>
      </c>
      <c r="BS207" s="11">
        <v>1997.30231</v>
      </c>
      <c r="BT207" s="11">
        <v>221.92248000000001</v>
      </c>
      <c r="BU207" s="11">
        <v>0</v>
      </c>
      <c r="BV207" s="11">
        <v>0</v>
      </c>
      <c r="BW207" s="7"/>
    </row>
    <row r="208" spans="1:75" ht="63" x14ac:dyDescent="0.25">
      <c r="A208" s="7"/>
      <c r="B208" s="13" t="s">
        <v>66</v>
      </c>
      <c r="C208" s="13" t="s">
        <v>44</v>
      </c>
      <c r="D208" s="13" t="s">
        <v>218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3"/>
      <c r="T208" s="14" t="s">
        <v>219</v>
      </c>
      <c r="U208" s="11">
        <v>5540.0348199999999</v>
      </c>
      <c r="V208" s="11">
        <v>4736.7297699999999</v>
      </c>
      <c r="W208" s="11">
        <v>249.30157</v>
      </c>
      <c r="X208" s="11">
        <v>554.00347999999997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8">
        <v>5540.0348199999999</v>
      </c>
      <c r="AH208" s="19">
        <v>4736.7297699999999</v>
      </c>
      <c r="AI208" s="19">
        <v>249.30157</v>
      </c>
      <c r="AJ208" s="19">
        <v>554.00347999999997</v>
      </c>
      <c r="AK208" s="19">
        <v>0</v>
      </c>
      <c r="AL208" s="19">
        <v>0</v>
      </c>
      <c r="AM208" s="19">
        <v>6137.6625199999999</v>
      </c>
      <c r="AN208" s="19">
        <v>5247.7014600000002</v>
      </c>
      <c r="AO208" s="19">
        <v>276.19481000000002</v>
      </c>
      <c r="AP208" s="19">
        <v>613.76625000000001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8">
        <v>6137.6625199999999</v>
      </c>
      <c r="AZ208" s="19">
        <v>5247.7014600000002</v>
      </c>
      <c r="BA208" s="19">
        <v>276.19481000000002</v>
      </c>
      <c r="BB208" s="19">
        <v>613.76625000000001</v>
      </c>
      <c r="BC208" s="19">
        <v>0</v>
      </c>
      <c r="BD208" s="19">
        <v>0</v>
      </c>
      <c r="BE208" s="19">
        <v>6120.0625399999999</v>
      </c>
      <c r="BF208" s="19">
        <v>5232.6534799999999</v>
      </c>
      <c r="BG208" s="19">
        <v>275.40280999999999</v>
      </c>
      <c r="BH208" s="19">
        <v>612.00625000000002</v>
      </c>
      <c r="BI208" s="19">
        <v>0</v>
      </c>
      <c r="BJ208" s="19">
        <v>0</v>
      </c>
      <c r="BK208" s="19">
        <v>0</v>
      </c>
      <c r="BL208" s="19">
        <v>0</v>
      </c>
      <c r="BM208" s="19">
        <v>0</v>
      </c>
      <c r="BN208" s="19">
        <v>0</v>
      </c>
      <c r="BO208" s="19">
        <v>0</v>
      </c>
      <c r="BP208" s="19">
        <v>0</v>
      </c>
      <c r="BQ208" s="18">
        <v>6120.0625399999999</v>
      </c>
      <c r="BR208" s="11">
        <v>5232.6534799999999</v>
      </c>
      <c r="BS208" s="11">
        <v>275.40280999999999</v>
      </c>
      <c r="BT208" s="11">
        <v>612.00625000000002</v>
      </c>
      <c r="BU208" s="11">
        <v>0</v>
      </c>
      <c r="BV208" s="11">
        <v>0</v>
      </c>
      <c r="BW208" s="7"/>
    </row>
    <row r="209" spans="1:75" ht="47.25" x14ac:dyDescent="0.25">
      <c r="A209" s="7"/>
      <c r="B209" s="13" t="s">
        <v>66</v>
      </c>
      <c r="C209" s="13" t="s">
        <v>44</v>
      </c>
      <c r="D209" s="13" t="s">
        <v>218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3" t="s">
        <v>50</v>
      </c>
      <c r="T209" s="14" t="s">
        <v>51</v>
      </c>
      <c r="U209" s="11">
        <v>5540.0348199999999</v>
      </c>
      <c r="V209" s="11">
        <v>4736.7297699999999</v>
      </c>
      <c r="W209" s="11">
        <v>249.30157</v>
      </c>
      <c r="X209" s="11">
        <v>554.00347999999997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8">
        <v>5540.0348199999999</v>
      </c>
      <c r="AH209" s="19">
        <v>4736.7297699999999</v>
      </c>
      <c r="AI209" s="19">
        <v>249.30157</v>
      </c>
      <c r="AJ209" s="19">
        <v>554.00347999999997</v>
      </c>
      <c r="AK209" s="19">
        <v>0</v>
      </c>
      <c r="AL209" s="19">
        <v>0</v>
      </c>
      <c r="AM209" s="19">
        <v>6137.6625199999999</v>
      </c>
      <c r="AN209" s="19">
        <v>5247.7014600000002</v>
      </c>
      <c r="AO209" s="19">
        <v>276.19481000000002</v>
      </c>
      <c r="AP209" s="19">
        <v>613.76625000000001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8">
        <v>6137.6625199999999</v>
      </c>
      <c r="AZ209" s="19">
        <v>5247.7014600000002</v>
      </c>
      <c r="BA209" s="19">
        <v>276.19481000000002</v>
      </c>
      <c r="BB209" s="19">
        <v>613.76625000000001</v>
      </c>
      <c r="BC209" s="19">
        <v>0</v>
      </c>
      <c r="BD209" s="19">
        <v>0</v>
      </c>
      <c r="BE209" s="19">
        <v>6120.0625399999999</v>
      </c>
      <c r="BF209" s="19">
        <v>5232.6534799999999</v>
      </c>
      <c r="BG209" s="19">
        <v>275.40280999999999</v>
      </c>
      <c r="BH209" s="19">
        <v>612.00625000000002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8">
        <v>6120.0625399999999</v>
      </c>
      <c r="BR209" s="11">
        <v>5232.6534799999999</v>
      </c>
      <c r="BS209" s="11">
        <v>275.40280999999999</v>
      </c>
      <c r="BT209" s="11">
        <v>612.00625000000002</v>
      </c>
      <c r="BU209" s="11">
        <v>0</v>
      </c>
      <c r="BV209" s="11">
        <v>0</v>
      </c>
      <c r="BW209" s="7"/>
    </row>
    <row r="210" spans="1:75" ht="31.5" x14ac:dyDescent="0.25">
      <c r="A210" s="7"/>
      <c r="B210" s="13" t="s">
        <v>66</v>
      </c>
      <c r="C210" s="13" t="s">
        <v>44</v>
      </c>
      <c r="D210" s="13" t="s">
        <v>220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3"/>
      <c r="T210" s="14" t="s">
        <v>221</v>
      </c>
      <c r="U210" s="11">
        <v>3965.3110000000001</v>
      </c>
      <c r="V210" s="11">
        <v>0</v>
      </c>
      <c r="W210" s="11">
        <v>0</v>
      </c>
      <c r="X210" s="11">
        <v>3965.3110000000001</v>
      </c>
      <c r="Y210" s="11">
        <v>0</v>
      </c>
      <c r="Z210" s="11">
        <v>0</v>
      </c>
      <c r="AA210" s="11">
        <v>547.33100000000002</v>
      </c>
      <c r="AB210" s="11">
        <v>0</v>
      </c>
      <c r="AC210" s="11">
        <v>0</v>
      </c>
      <c r="AD210" s="11">
        <v>547.33100000000002</v>
      </c>
      <c r="AE210" s="11">
        <v>0</v>
      </c>
      <c r="AF210" s="11">
        <v>0</v>
      </c>
      <c r="AG210" s="18">
        <v>4512.6419999999998</v>
      </c>
      <c r="AH210" s="19">
        <v>0</v>
      </c>
      <c r="AI210" s="19">
        <v>0</v>
      </c>
      <c r="AJ210" s="19">
        <v>4512.6419999999998</v>
      </c>
      <c r="AK210" s="19">
        <v>0</v>
      </c>
      <c r="AL210" s="19">
        <v>0</v>
      </c>
      <c r="AM210" s="19">
        <v>4235.3109999999997</v>
      </c>
      <c r="AN210" s="19">
        <v>0</v>
      </c>
      <c r="AO210" s="19">
        <v>0</v>
      </c>
      <c r="AP210" s="19">
        <v>4235.3109999999997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8">
        <v>4235.3109999999997</v>
      </c>
      <c r="AZ210" s="19">
        <v>0</v>
      </c>
      <c r="BA210" s="19">
        <v>0</v>
      </c>
      <c r="BB210" s="19">
        <v>4235.3109999999997</v>
      </c>
      <c r="BC210" s="19">
        <v>0</v>
      </c>
      <c r="BD210" s="19">
        <v>0</v>
      </c>
      <c r="BE210" s="19">
        <v>4235.3109999999997</v>
      </c>
      <c r="BF210" s="19">
        <v>0</v>
      </c>
      <c r="BG210" s="19">
        <v>0</v>
      </c>
      <c r="BH210" s="19">
        <v>4235.3109999999997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8">
        <v>4235.3109999999997</v>
      </c>
      <c r="BR210" s="11">
        <v>0</v>
      </c>
      <c r="BS210" s="11">
        <v>0</v>
      </c>
      <c r="BT210" s="11">
        <v>4235.3109999999997</v>
      </c>
      <c r="BU210" s="11">
        <v>0</v>
      </c>
      <c r="BV210" s="11">
        <v>0</v>
      </c>
      <c r="BW210" s="7"/>
    </row>
    <row r="211" spans="1:75" ht="47.25" x14ac:dyDescent="0.25">
      <c r="A211" s="7"/>
      <c r="B211" s="13" t="s">
        <v>66</v>
      </c>
      <c r="C211" s="13" t="s">
        <v>44</v>
      </c>
      <c r="D211" s="13" t="s">
        <v>220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3" t="s">
        <v>50</v>
      </c>
      <c r="T211" s="14" t="s">
        <v>51</v>
      </c>
      <c r="U211" s="11">
        <v>3965.3110000000001</v>
      </c>
      <c r="V211" s="11">
        <v>0</v>
      </c>
      <c r="W211" s="11">
        <v>0</v>
      </c>
      <c r="X211" s="11">
        <v>3965.3110000000001</v>
      </c>
      <c r="Y211" s="11">
        <v>0</v>
      </c>
      <c r="Z211" s="11">
        <v>0</v>
      </c>
      <c r="AA211" s="11">
        <v>547.33100000000002</v>
      </c>
      <c r="AB211" s="11">
        <v>0</v>
      </c>
      <c r="AC211" s="11">
        <v>0</v>
      </c>
      <c r="AD211" s="11">
        <v>547.33100000000002</v>
      </c>
      <c r="AE211" s="11">
        <v>0</v>
      </c>
      <c r="AF211" s="11">
        <v>0</v>
      </c>
      <c r="AG211" s="18">
        <v>4512.6419999999998</v>
      </c>
      <c r="AH211" s="19">
        <v>0</v>
      </c>
      <c r="AI211" s="19">
        <v>0</v>
      </c>
      <c r="AJ211" s="19">
        <v>4512.6419999999998</v>
      </c>
      <c r="AK211" s="19">
        <v>0</v>
      </c>
      <c r="AL211" s="19">
        <v>0</v>
      </c>
      <c r="AM211" s="19">
        <v>4235.3109999999997</v>
      </c>
      <c r="AN211" s="19">
        <v>0</v>
      </c>
      <c r="AO211" s="19">
        <v>0</v>
      </c>
      <c r="AP211" s="19">
        <v>4235.3109999999997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8">
        <v>4235.3109999999997</v>
      </c>
      <c r="AZ211" s="19">
        <v>0</v>
      </c>
      <c r="BA211" s="19">
        <v>0</v>
      </c>
      <c r="BB211" s="19">
        <v>4235.3109999999997</v>
      </c>
      <c r="BC211" s="19">
        <v>0</v>
      </c>
      <c r="BD211" s="19">
        <v>0</v>
      </c>
      <c r="BE211" s="19">
        <v>4235.3109999999997</v>
      </c>
      <c r="BF211" s="19">
        <v>0</v>
      </c>
      <c r="BG211" s="19">
        <v>0</v>
      </c>
      <c r="BH211" s="19">
        <v>4235.3109999999997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19">
        <v>0</v>
      </c>
      <c r="BP211" s="19">
        <v>0</v>
      </c>
      <c r="BQ211" s="18">
        <v>4235.3109999999997</v>
      </c>
      <c r="BR211" s="11">
        <v>0</v>
      </c>
      <c r="BS211" s="11">
        <v>0</v>
      </c>
      <c r="BT211" s="11">
        <v>4235.3109999999997</v>
      </c>
      <c r="BU211" s="11">
        <v>0</v>
      </c>
      <c r="BV211" s="11">
        <v>0</v>
      </c>
      <c r="BW211" s="7"/>
    </row>
    <row r="212" spans="1:75" ht="31.5" x14ac:dyDescent="0.25">
      <c r="A212" s="7"/>
      <c r="B212" s="13" t="s">
        <v>66</v>
      </c>
      <c r="C212" s="13" t="s">
        <v>44</v>
      </c>
      <c r="D212" s="13" t="s">
        <v>222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3"/>
      <c r="T212" s="14" t="s">
        <v>223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164.49592999999999</v>
      </c>
      <c r="AB212" s="11">
        <v>0</v>
      </c>
      <c r="AC212" s="11">
        <v>0</v>
      </c>
      <c r="AD212" s="11">
        <v>164.49592999999999</v>
      </c>
      <c r="AE212" s="11">
        <v>0</v>
      </c>
      <c r="AF212" s="11">
        <v>0</v>
      </c>
      <c r="AG212" s="18">
        <f>164.49593+1035.50407</f>
        <v>1200</v>
      </c>
      <c r="AH212" s="19">
        <v>0</v>
      </c>
      <c r="AI212" s="19">
        <v>0</v>
      </c>
      <c r="AJ212" s="19">
        <v>164.49592999999999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8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  <c r="BO212" s="19">
        <v>0</v>
      </c>
      <c r="BP212" s="19">
        <v>0</v>
      </c>
      <c r="BQ212" s="18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7"/>
    </row>
    <row r="213" spans="1:75" ht="47.25" x14ac:dyDescent="0.25">
      <c r="A213" s="7"/>
      <c r="B213" s="13" t="s">
        <v>66</v>
      </c>
      <c r="C213" s="13" t="s">
        <v>44</v>
      </c>
      <c r="D213" s="13" t="s">
        <v>222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3" t="s">
        <v>50</v>
      </c>
      <c r="T213" s="14" t="s">
        <v>51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164.49592999999999</v>
      </c>
      <c r="AB213" s="11">
        <v>0</v>
      </c>
      <c r="AC213" s="11">
        <v>0</v>
      </c>
      <c r="AD213" s="11">
        <v>164.49592999999999</v>
      </c>
      <c r="AE213" s="11">
        <v>0</v>
      </c>
      <c r="AF213" s="11">
        <v>0</v>
      </c>
      <c r="AG213" s="18">
        <f>164.49593+1035.50407</f>
        <v>1200</v>
      </c>
      <c r="AH213" s="19">
        <v>0</v>
      </c>
      <c r="AI213" s="19">
        <v>0</v>
      </c>
      <c r="AJ213" s="19">
        <v>164.49592999999999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8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  <c r="BN213" s="19">
        <v>0</v>
      </c>
      <c r="BO213" s="19">
        <v>0</v>
      </c>
      <c r="BP213" s="19">
        <v>0</v>
      </c>
      <c r="BQ213" s="18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7"/>
    </row>
    <row r="214" spans="1:75" ht="15.75" x14ac:dyDescent="0.25">
      <c r="A214" s="7"/>
      <c r="B214" s="13" t="s">
        <v>66</v>
      </c>
      <c r="C214" s="13" t="s">
        <v>44</v>
      </c>
      <c r="D214" s="13" t="s">
        <v>224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3"/>
      <c r="T214" s="14" t="s">
        <v>225</v>
      </c>
      <c r="U214" s="11">
        <v>2756.5744100000002</v>
      </c>
      <c r="V214" s="11">
        <v>1833.1219900000001</v>
      </c>
      <c r="W214" s="11">
        <v>96.480099999999993</v>
      </c>
      <c r="X214" s="11">
        <v>826.97231999999997</v>
      </c>
      <c r="Y214" s="11">
        <v>0</v>
      </c>
      <c r="Z214" s="11">
        <v>0</v>
      </c>
      <c r="AA214" s="11">
        <v>462.39596999999998</v>
      </c>
      <c r="AB214" s="11">
        <v>0</v>
      </c>
      <c r="AC214" s="11">
        <v>0</v>
      </c>
      <c r="AD214" s="11">
        <v>462.39596999999998</v>
      </c>
      <c r="AE214" s="11">
        <v>0</v>
      </c>
      <c r="AF214" s="11">
        <v>0</v>
      </c>
      <c r="AG214" s="18">
        <v>3218.9703800000002</v>
      </c>
      <c r="AH214" s="19">
        <v>1833.1219900000001</v>
      </c>
      <c r="AI214" s="19">
        <v>96.480099999999993</v>
      </c>
      <c r="AJ214" s="19">
        <v>1289.3682899999999</v>
      </c>
      <c r="AK214" s="19">
        <v>0</v>
      </c>
      <c r="AL214" s="19">
        <v>0</v>
      </c>
      <c r="AM214" s="19">
        <v>9877.5327699999998</v>
      </c>
      <c r="AN214" s="19">
        <v>6568.5592900000001</v>
      </c>
      <c r="AO214" s="19">
        <v>345.71364999999997</v>
      </c>
      <c r="AP214" s="19">
        <v>2963.25983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8">
        <v>9877.5327699999998</v>
      </c>
      <c r="AZ214" s="19">
        <v>6568.5592900000001</v>
      </c>
      <c r="BA214" s="19">
        <v>345.71364999999997</v>
      </c>
      <c r="BB214" s="19">
        <v>2963.25983</v>
      </c>
      <c r="BC214" s="19">
        <v>0</v>
      </c>
      <c r="BD214" s="19">
        <v>0</v>
      </c>
      <c r="BE214" s="19">
        <v>13956.37</v>
      </c>
      <c r="BF214" s="19">
        <v>9280.9860499999995</v>
      </c>
      <c r="BG214" s="19">
        <v>488.47295000000003</v>
      </c>
      <c r="BH214" s="19">
        <v>4186.9110000000001</v>
      </c>
      <c r="BI214" s="19">
        <v>0</v>
      </c>
      <c r="BJ214" s="19">
        <v>0</v>
      </c>
      <c r="BK214" s="19">
        <v>0</v>
      </c>
      <c r="BL214" s="19">
        <v>0</v>
      </c>
      <c r="BM214" s="19">
        <v>0</v>
      </c>
      <c r="BN214" s="19">
        <v>0</v>
      </c>
      <c r="BO214" s="19">
        <v>0</v>
      </c>
      <c r="BP214" s="19">
        <v>0</v>
      </c>
      <c r="BQ214" s="18">
        <v>13956.37</v>
      </c>
      <c r="BR214" s="11">
        <v>9280.9860499999995</v>
      </c>
      <c r="BS214" s="11">
        <v>488.47295000000003</v>
      </c>
      <c r="BT214" s="11">
        <v>4186.9110000000001</v>
      </c>
      <c r="BU214" s="11">
        <v>0</v>
      </c>
      <c r="BV214" s="11">
        <v>0</v>
      </c>
      <c r="BW214" s="7"/>
    </row>
    <row r="215" spans="1:75" ht="47.25" x14ac:dyDescent="0.25">
      <c r="A215" s="7"/>
      <c r="B215" s="13" t="s">
        <v>66</v>
      </c>
      <c r="C215" s="13" t="s">
        <v>44</v>
      </c>
      <c r="D215" s="13" t="s">
        <v>224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3" t="s">
        <v>50</v>
      </c>
      <c r="T215" s="14" t="s">
        <v>51</v>
      </c>
      <c r="U215" s="11">
        <v>2756.5744100000002</v>
      </c>
      <c r="V215" s="11">
        <v>1833.1219900000001</v>
      </c>
      <c r="W215" s="11">
        <v>96.480099999999993</v>
      </c>
      <c r="X215" s="11">
        <v>826.97231999999997</v>
      </c>
      <c r="Y215" s="11">
        <v>0</v>
      </c>
      <c r="Z215" s="11">
        <v>0</v>
      </c>
      <c r="AA215" s="11">
        <v>462.39596999999998</v>
      </c>
      <c r="AB215" s="11">
        <v>0</v>
      </c>
      <c r="AC215" s="11">
        <v>0</v>
      </c>
      <c r="AD215" s="11">
        <v>462.39596999999998</v>
      </c>
      <c r="AE215" s="11">
        <v>0</v>
      </c>
      <c r="AF215" s="11">
        <v>0</v>
      </c>
      <c r="AG215" s="18">
        <v>3218.9703800000002</v>
      </c>
      <c r="AH215" s="19">
        <v>1833.1219900000001</v>
      </c>
      <c r="AI215" s="19">
        <v>96.480099999999993</v>
      </c>
      <c r="AJ215" s="19">
        <v>1289.3682899999999</v>
      </c>
      <c r="AK215" s="19">
        <v>0</v>
      </c>
      <c r="AL215" s="19">
        <v>0</v>
      </c>
      <c r="AM215" s="19">
        <v>9877.5327699999998</v>
      </c>
      <c r="AN215" s="19">
        <v>6568.5592900000001</v>
      </c>
      <c r="AO215" s="19">
        <v>345.71364999999997</v>
      </c>
      <c r="AP215" s="19">
        <v>2963.25983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8">
        <v>9877.5327699999998</v>
      </c>
      <c r="AZ215" s="19">
        <v>6568.5592900000001</v>
      </c>
      <c r="BA215" s="19">
        <v>345.71364999999997</v>
      </c>
      <c r="BB215" s="19">
        <v>2963.25983</v>
      </c>
      <c r="BC215" s="19">
        <v>0</v>
      </c>
      <c r="BD215" s="19">
        <v>0</v>
      </c>
      <c r="BE215" s="19">
        <v>13956.37</v>
      </c>
      <c r="BF215" s="19">
        <v>9280.9860499999995</v>
      </c>
      <c r="BG215" s="19">
        <v>488.47295000000003</v>
      </c>
      <c r="BH215" s="19">
        <v>4186.9110000000001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19">
        <v>0</v>
      </c>
      <c r="BP215" s="19">
        <v>0</v>
      </c>
      <c r="BQ215" s="18">
        <v>13956.37</v>
      </c>
      <c r="BR215" s="11">
        <v>9280.9860499999995</v>
      </c>
      <c r="BS215" s="11">
        <v>488.47295000000003</v>
      </c>
      <c r="BT215" s="11">
        <v>4186.9110000000001</v>
      </c>
      <c r="BU215" s="11">
        <v>0</v>
      </c>
      <c r="BV215" s="11">
        <v>0</v>
      </c>
      <c r="BW215" s="7"/>
    </row>
    <row r="216" spans="1:75" ht="31.5" x14ac:dyDescent="0.25">
      <c r="A216" s="7"/>
      <c r="B216" s="13" t="s">
        <v>66</v>
      </c>
      <c r="C216" s="13" t="s">
        <v>44</v>
      </c>
      <c r="D216" s="13" t="s">
        <v>226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3"/>
      <c r="T216" s="14" t="s">
        <v>227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1051.3499999999999</v>
      </c>
      <c r="AB216" s="11">
        <v>0</v>
      </c>
      <c r="AC216" s="11">
        <v>876.125</v>
      </c>
      <c r="AD216" s="11">
        <v>175.22499999999999</v>
      </c>
      <c r="AE216" s="11">
        <v>0</v>
      </c>
      <c r="AF216" s="11">
        <v>0</v>
      </c>
      <c r="AG216" s="18">
        <f>1051.35+1611.42</f>
        <v>2662.77</v>
      </c>
      <c r="AH216" s="19">
        <v>0</v>
      </c>
      <c r="AI216" s="19">
        <v>876.125</v>
      </c>
      <c r="AJ216" s="19">
        <v>175.22499999999999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8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8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7"/>
    </row>
    <row r="217" spans="1:75" ht="47.25" x14ac:dyDescent="0.25">
      <c r="A217" s="7"/>
      <c r="B217" s="13" t="s">
        <v>66</v>
      </c>
      <c r="C217" s="13" t="s">
        <v>44</v>
      </c>
      <c r="D217" s="13" t="s">
        <v>226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3" t="s">
        <v>50</v>
      </c>
      <c r="T217" s="14" t="s">
        <v>51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1051.3499999999999</v>
      </c>
      <c r="AB217" s="11">
        <v>0</v>
      </c>
      <c r="AC217" s="11">
        <v>876.125</v>
      </c>
      <c r="AD217" s="11">
        <v>175.22499999999999</v>
      </c>
      <c r="AE217" s="11">
        <v>0</v>
      </c>
      <c r="AF217" s="11">
        <v>0</v>
      </c>
      <c r="AG217" s="18">
        <f>1051.35</f>
        <v>1051.3499999999999</v>
      </c>
      <c r="AH217" s="19">
        <v>0</v>
      </c>
      <c r="AI217" s="19">
        <v>876.125</v>
      </c>
      <c r="AJ217" s="19">
        <v>175.22499999999999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8">
        <v>0</v>
      </c>
      <c r="AZ217" s="19">
        <v>0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v>0</v>
      </c>
      <c r="BL217" s="19">
        <v>0</v>
      </c>
      <c r="BM217" s="19">
        <v>0</v>
      </c>
      <c r="BN217" s="19">
        <v>0</v>
      </c>
      <c r="BO217" s="19">
        <v>0</v>
      </c>
      <c r="BP217" s="19">
        <v>0</v>
      </c>
      <c r="BQ217" s="18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7"/>
    </row>
    <row r="218" spans="1:75" ht="47.25" x14ac:dyDescent="0.25">
      <c r="A218" s="7"/>
      <c r="B218" s="13" t="s">
        <v>66</v>
      </c>
      <c r="C218" s="13" t="s">
        <v>44</v>
      </c>
      <c r="D218" s="13" t="s">
        <v>230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3" t="s">
        <v>93</v>
      </c>
      <c r="T218" s="14" t="s">
        <v>94</v>
      </c>
      <c r="U218" s="11">
        <v>1611.42</v>
      </c>
      <c r="V218" s="11">
        <v>0</v>
      </c>
      <c r="W218" s="11">
        <v>1342.85</v>
      </c>
      <c r="X218" s="11">
        <v>268.57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8">
        <v>1611.42</v>
      </c>
      <c r="AH218" s="19">
        <v>0</v>
      </c>
      <c r="AI218" s="19">
        <v>1342.85</v>
      </c>
      <c r="AJ218" s="19">
        <v>268.57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8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19">
        <v>0</v>
      </c>
      <c r="BP218" s="19">
        <v>0</v>
      </c>
      <c r="BQ218" s="18">
        <v>0</v>
      </c>
      <c r="BR218" s="11"/>
      <c r="BS218" s="11"/>
      <c r="BT218" s="11"/>
      <c r="BU218" s="11"/>
      <c r="BV218" s="11"/>
      <c r="BW218" s="7"/>
    </row>
    <row r="219" spans="1:75" ht="15.75" x14ac:dyDescent="0.25">
      <c r="A219" s="7"/>
      <c r="B219" s="13" t="s">
        <v>66</v>
      </c>
      <c r="C219" s="13" t="s">
        <v>44</v>
      </c>
      <c r="D219" s="13" t="s">
        <v>228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3"/>
      <c r="T219" s="14" t="s">
        <v>229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2240.6636400000002</v>
      </c>
      <c r="AB219" s="11">
        <v>0</v>
      </c>
      <c r="AC219" s="11">
        <v>2016.5972400000001</v>
      </c>
      <c r="AD219" s="11">
        <v>224.06639999999999</v>
      </c>
      <c r="AE219" s="11">
        <v>0</v>
      </c>
      <c r="AF219" s="11">
        <v>0</v>
      </c>
      <c r="AG219" s="18">
        <f>2240.66364+214.21036</f>
        <v>2454.8740000000003</v>
      </c>
      <c r="AH219" s="19">
        <v>0</v>
      </c>
      <c r="AI219" s="19">
        <v>2016.5972400000001</v>
      </c>
      <c r="AJ219" s="19">
        <v>224.06639999999999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8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19">
        <v>0</v>
      </c>
      <c r="BP219" s="19">
        <v>0</v>
      </c>
      <c r="BQ219" s="18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7"/>
    </row>
    <row r="220" spans="1:75" ht="47.25" x14ac:dyDescent="0.25">
      <c r="A220" s="7"/>
      <c r="B220" s="13" t="s">
        <v>66</v>
      </c>
      <c r="C220" s="13" t="s">
        <v>44</v>
      </c>
      <c r="D220" s="13" t="s">
        <v>228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3" t="s">
        <v>50</v>
      </c>
      <c r="T220" s="14" t="s">
        <v>51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1653.66364</v>
      </c>
      <c r="AB220" s="11">
        <v>0</v>
      </c>
      <c r="AC220" s="11">
        <v>1488.2972400000001</v>
      </c>
      <c r="AD220" s="11">
        <v>165.3664</v>
      </c>
      <c r="AE220" s="11">
        <v>0</v>
      </c>
      <c r="AF220" s="11">
        <v>0</v>
      </c>
      <c r="AG220" s="18">
        <f>1653.66364+214.21036</f>
        <v>1867.874</v>
      </c>
      <c r="AH220" s="19">
        <v>0</v>
      </c>
      <c r="AI220" s="19">
        <v>1488.2972400000001</v>
      </c>
      <c r="AJ220" s="19">
        <v>165.3664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8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19">
        <v>0</v>
      </c>
      <c r="BP220" s="19">
        <v>0</v>
      </c>
      <c r="BQ220" s="18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7"/>
    </row>
    <row r="221" spans="1:75" ht="47.25" x14ac:dyDescent="0.25">
      <c r="A221" s="7"/>
      <c r="B221" s="13" t="s">
        <v>66</v>
      </c>
      <c r="C221" s="13" t="s">
        <v>44</v>
      </c>
      <c r="D221" s="13" t="s">
        <v>228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3" t="s">
        <v>93</v>
      </c>
      <c r="T221" s="14" t="s">
        <v>94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587</v>
      </c>
      <c r="AB221" s="11">
        <v>0</v>
      </c>
      <c r="AC221" s="11">
        <v>528.29999999999995</v>
      </c>
      <c r="AD221" s="11">
        <v>58.7</v>
      </c>
      <c r="AE221" s="11">
        <v>0</v>
      </c>
      <c r="AF221" s="11">
        <v>0</v>
      </c>
      <c r="AG221" s="18">
        <v>587</v>
      </c>
      <c r="AH221" s="19">
        <v>0</v>
      </c>
      <c r="AI221" s="19">
        <v>528.29999999999995</v>
      </c>
      <c r="AJ221" s="19">
        <v>58.7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8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8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7"/>
    </row>
    <row r="222" spans="1:75" ht="31.5" x14ac:dyDescent="0.25">
      <c r="A222" s="7"/>
      <c r="B222" s="13" t="s">
        <v>66</v>
      </c>
      <c r="C222" s="13" t="s">
        <v>66</v>
      </c>
      <c r="D222" s="13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3"/>
      <c r="T222" s="14" t="s">
        <v>231</v>
      </c>
      <c r="U222" s="11">
        <v>15302.174000000001</v>
      </c>
      <c r="V222" s="11">
        <v>0</v>
      </c>
      <c r="W222" s="11">
        <v>0</v>
      </c>
      <c r="X222" s="11">
        <v>15302.174000000001</v>
      </c>
      <c r="Y222" s="11">
        <v>0</v>
      </c>
      <c r="Z222" s="11">
        <v>0</v>
      </c>
      <c r="AA222" s="11">
        <v>6452.1629999999996</v>
      </c>
      <c r="AB222" s="11">
        <v>0</v>
      </c>
      <c r="AC222" s="11">
        <v>0</v>
      </c>
      <c r="AD222" s="11">
        <v>6452.1629999999996</v>
      </c>
      <c r="AE222" s="11">
        <v>0</v>
      </c>
      <c r="AF222" s="11">
        <v>0</v>
      </c>
      <c r="AG222" s="18">
        <v>21754.337</v>
      </c>
      <c r="AH222" s="19">
        <v>0</v>
      </c>
      <c r="AI222" s="19">
        <v>0</v>
      </c>
      <c r="AJ222" s="19">
        <v>21754.337</v>
      </c>
      <c r="AK222" s="19">
        <v>0</v>
      </c>
      <c r="AL222" s="19">
        <v>0</v>
      </c>
      <c r="AM222" s="19">
        <v>19206.103749999998</v>
      </c>
      <c r="AN222" s="19">
        <v>0</v>
      </c>
      <c r="AO222" s="19">
        <v>0</v>
      </c>
      <c r="AP222" s="19">
        <v>19206.103749999998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8">
        <v>19206.103749999998</v>
      </c>
      <c r="AZ222" s="19">
        <v>0</v>
      </c>
      <c r="BA222" s="19">
        <v>0</v>
      </c>
      <c r="BB222" s="19">
        <v>19206.103749999998</v>
      </c>
      <c r="BC222" s="19">
        <v>0</v>
      </c>
      <c r="BD222" s="19">
        <v>0</v>
      </c>
      <c r="BE222" s="19">
        <v>18274.739000000001</v>
      </c>
      <c r="BF222" s="19">
        <v>0</v>
      </c>
      <c r="BG222" s="19">
        <v>0</v>
      </c>
      <c r="BH222" s="19">
        <v>18274.739000000001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19">
        <v>0</v>
      </c>
      <c r="BP222" s="19">
        <v>0</v>
      </c>
      <c r="BQ222" s="18">
        <v>18274.739000000001</v>
      </c>
      <c r="BR222" s="11">
        <v>0</v>
      </c>
      <c r="BS222" s="11">
        <v>0</v>
      </c>
      <c r="BT222" s="11">
        <v>18274.739000000001</v>
      </c>
      <c r="BU222" s="11">
        <v>0</v>
      </c>
      <c r="BV222" s="11">
        <v>0</v>
      </c>
      <c r="BW222" s="7"/>
    </row>
    <row r="223" spans="1:75" ht="15.75" x14ac:dyDescent="0.25">
      <c r="A223" s="7"/>
      <c r="B223" s="13" t="s">
        <v>66</v>
      </c>
      <c r="C223" s="13" t="s">
        <v>66</v>
      </c>
      <c r="D223" s="13" t="s">
        <v>232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3"/>
      <c r="T223" s="14" t="s">
        <v>110</v>
      </c>
      <c r="U223" s="11">
        <v>6800</v>
      </c>
      <c r="V223" s="11">
        <v>0</v>
      </c>
      <c r="W223" s="11">
        <v>0</v>
      </c>
      <c r="X223" s="11">
        <v>6800</v>
      </c>
      <c r="Y223" s="11">
        <v>0</v>
      </c>
      <c r="Z223" s="11">
        <v>0</v>
      </c>
      <c r="AA223" s="11">
        <v>6028.1629999999996</v>
      </c>
      <c r="AB223" s="11">
        <v>0</v>
      </c>
      <c r="AC223" s="11">
        <v>0</v>
      </c>
      <c r="AD223" s="11">
        <v>6028.1629999999996</v>
      </c>
      <c r="AE223" s="11">
        <v>0</v>
      </c>
      <c r="AF223" s="11">
        <v>0</v>
      </c>
      <c r="AG223" s="18">
        <v>12828.163</v>
      </c>
      <c r="AH223" s="19">
        <v>0</v>
      </c>
      <c r="AI223" s="19">
        <v>0</v>
      </c>
      <c r="AJ223" s="19">
        <v>12828.163</v>
      </c>
      <c r="AK223" s="19">
        <v>0</v>
      </c>
      <c r="AL223" s="19">
        <v>0</v>
      </c>
      <c r="AM223" s="19">
        <v>10881.460999999999</v>
      </c>
      <c r="AN223" s="19">
        <v>0</v>
      </c>
      <c r="AO223" s="19">
        <v>0</v>
      </c>
      <c r="AP223" s="19">
        <v>10881.460999999999</v>
      </c>
      <c r="AQ223" s="19">
        <v>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8">
        <v>10881.460999999999</v>
      </c>
      <c r="AZ223" s="19">
        <v>0</v>
      </c>
      <c r="BA223" s="19">
        <v>0</v>
      </c>
      <c r="BB223" s="19">
        <v>10881.460999999999</v>
      </c>
      <c r="BC223" s="19">
        <v>0</v>
      </c>
      <c r="BD223" s="19">
        <v>0</v>
      </c>
      <c r="BE223" s="19">
        <v>8672.5020000000004</v>
      </c>
      <c r="BF223" s="19">
        <v>0</v>
      </c>
      <c r="BG223" s="19">
        <v>0</v>
      </c>
      <c r="BH223" s="19">
        <v>8672.5020000000004</v>
      </c>
      <c r="BI223" s="19">
        <v>0</v>
      </c>
      <c r="BJ223" s="19">
        <v>0</v>
      </c>
      <c r="BK223" s="19">
        <v>0</v>
      </c>
      <c r="BL223" s="19">
        <v>0</v>
      </c>
      <c r="BM223" s="19">
        <v>0</v>
      </c>
      <c r="BN223" s="19">
        <v>0</v>
      </c>
      <c r="BO223" s="19">
        <v>0</v>
      </c>
      <c r="BP223" s="19">
        <v>0</v>
      </c>
      <c r="BQ223" s="18">
        <v>8672.5020000000004</v>
      </c>
      <c r="BR223" s="11">
        <v>0</v>
      </c>
      <c r="BS223" s="11">
        <v>0</v>
      </c>
      <c r="BT223" s="11">
        <v>8672.5020000000004</v>
      </c>
      <c r="BU223" s="11">
        <v>0</v>
      </c>
      <c r="BV223" s="11">
        <v>0</v>
      </c>
      <c r="BW223" s="7"/>
    </row>
    <row r="224" spans="1:75" ht="94.5" x14ac:dyDescent="0.25">
      <c r="A224" s="7"/>
      <c r="B224" s="13" t="s">
        <v>66</v>
      </c>
      <c r="C224" s="13" t="s">
        <v>66</v>
      </c>
      <c r="D224" s="13" t="s">
        <v>232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3" t="s">
        <v>42</v>
      </c>
      <c r="T224" s="14" t="s">
        <v>43</v>
      </c>
      <c r="U224" s="11">
        <v>5500</v>
      </c>
      <c r="V224" s="11">
        <v>0</v>
      </c>
      <c r="W224" s="11">
        <v>0</v>
      </c>
      <c r="X224" s="11">
        <v>5500</v>
      </c>
      <c r="Y224" s="11">
        <v>0</v>
      </c>
      <c r="Z224" s="11">
        <v>0</v>
      </c>
      <c r="AA224" s="11">
        <v>5499</v>
      </c>
      <c r="AB224" s="11">
        <v>0</v>
      </c>
      <c r="AC224" s="11">
        <v>0</v>
      </c>
      <c r="AD224" s="11">
        <v>5499</v>
      </c>
      <c r="AE224" s="11">
        <v>0</v>
      </c>
      <c r="AF224" s="11">
        <v>0</v>
      </c>
      <c r="AG224" s="18">
        <v>10999</v>
      </c>
      <c r="AH224" s="19">
        <v>0</v>
      </c>
      <c r="AI224" s="19">
        <v>0</v>
      </c>
      <c r="AJ224" s="19">
        <v>10999</v>
      </c>
      <c r="AK224" s="19">
        <v>0</v>
      </c>
      <c r="AL224" s="19">
        <v>0</v>
      </c>
      <c r="AM224" s="19">
        <v>9078.2939999999999</v>
      </c>
      <c r="AN224" s="19">
        <v>0</v>
      </c>
      <c r="AO224" s="19">
        <v>0</v>
      </c>
      <c r="AP224" s="19">
        <v>9078.2939999999999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8">
        <v>9078.2939999999999</v>
      </c>
      <c r="AZ224" s="19">
        <v>0</v>
      </c>
      <c r="BA224" s="19">
        <v>0</v>
      </c>
      <c r="BB224" s="19">
        <v>9078.2939999999999</v>
      </c>
      <c r="BC224" s="19">
        <v>0</v>
      </c>
      <c r="BD224" s="19">
        <v>0</v>
      </c>
      <c r="BE224" s="19">
        <v>6869.335</v>
      </c>
      <c r="BF224" s="19">
        <v>0</v>
      </c>
      <c r="BG224" s="19">
        <v>0</v>
      </c>
      <c r="BH224" s="19">
        <v>6869.335</v>
      </c>
      <c r="BI224" s="19">
        <v>0</v>
      </c>
      <c r="BJ224" s="19">
        <v>0</v>
      </c>
      <c r="BK224" s="19">
        <v>0</v>
      </c>
      <c r="BL224" s="19">
        <v>0</v>
      </c>
      <c r="BM224" s="19">
        <v>0</v>
      </c>
      <c r="BN224" s="19">
        <v>0</v>
      </c>
      <c r="BO224" s="19">
        <v>0</v>
      </c>
      <c r="BP224" s="19">
        <v>0</v>
      </c>
      <c r="BQ224" s="18">
        <v>6869.335</v>
      </c>
      <c r="BR224" s="11">
        <v>0</v>
      </c>
      <c r="BS224" s="11">
        <v>0</v>
      </c>
      <c r="BT224" s="11">
        <v>6869.335</v>
      </c>
      <c r="BU224" s="11">
        <v>0</v>
      </c>
      <c r="BV224" s="11">
        <v>0</v>
      </c>
      <c r="BW224" s="7"/>
    </row>
    <row r="225" spans="1:75" ht="47.25" x14ac:dyDescent="0.25">
      <c r="A225" s="7"/>
      <c r="B225" s="13" t="s">
        <v>66</v>
      </c>
      <c r="C225" s="13" t="s">
        <v>66</v>
      </c>
      <c r="D225" s="13" t="s">
        <v>232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3" t="s">
        <v>50</v>
      </c>
      <c r="T225" s="14" t="s">
        <v>51</v>
      </c>
      <c r="U225" s="11">
        <v>1000</v>
      </c>
      <c r="V225" s="11">
        <v>0</v>
      </c>
      <c r="W225" s="11">
        <v>0</v>
      </c>
      <c r="X225" s="11">
        <v>1000</v>
      </c>
      <c r="Y225" s="11">
        <v>0</v>
      </c>
      <c r="Z225" s="11">
        <v>0</v>
      </c>
      <c r="AA225" s="11">
        <v>143.88</v>
      </c>
      <c r="AB225" s="11">
        <v>0</v>
      </c>
      <c r="AC225" s="11">
        <v>0</v>
      </c>
      <c r="AD225" s="11">
        <v>143.88</v>
      </c>
      <c r="AE225" s="11">
        <v>0</v>
      </c>
      <c r="AF225" s="11">
        <v>0</v>
      </c>
      <c r="AG225" s="18">
        <v>1143.8800000000001</v>
      </c>
      <c r="AH225" s="19">
        <v>0</v>
      </c>
      <c r="AI225" s="19">
        <v>0</v>
      </c>
      <c r="AJ225" s="19">
        <v>1143.8800000000001</v>
      </c>
      <c r="AK225" s="19">
        <v>0</v>
      </c>
      <c r="AL225" s="19">
        <v>0</v>
      </c>
      <c r="AM225" s="19">
        <v>1288.4000000000001</v>
      </c>
      <c r="AN225" s="19">
        <v>0</v>
      </c>
      <c r="AO225" s="19">
        <v>0</v>
      </c>
      <c r="AP225" s="19">
        <v>1288.4000000000001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8">
        <v>1288.4000000000001</v>
      </c>
      <c r="AZ225" s="19">
        <v>0</v>
      </c>
      <c r="BA225" s="19">
        <v>0</v>
      </c>
      <c r="BB225" s="19">
        <v>1288.4000000000001</v>
      </c>
      <c r="BC225" s="19">
        <v>0</v>
      </c>
      <c r="BD225" s="19">
        <v>0</v>
      </c>
      <c r="BE225" s="19">
        <v>1288.4000000000001</v>
      </c>
      <c r="BF225" s="19">
        <v>0</v>
      </c>
      <c r="BG225" s="19">
        <v>0</v>
      </c>
      <c r="BH225" s="19">
        <v>1288.4000000000001</v>
      </c>
      <c r="BI225" s="19">
        <v>0</v>
      </c>
      <c r="BJ225" s="19">
        <v>0</v>
      </c>
      <c r="BK225" s="19">
        <v>0</v>
      </c>
      <c r="BL225" s="19">
        <v>0</v>
      </c>
      <c r="BM225" s="19">
        <v>0</v>
      </c>
      <c r="BN225" s="19">
        <v>0</v>
      </c>
      <c r="BO225" s="19">
        <v>0</v>
      </c>
      <c r="BP225" s="19">
        <v>0</v>
      </c>
      <c r="BQ225" s="18">
        <v>1288.4000000000001</v>
      </c>
      <c r="BR225" s="11">
        <v>0</v>
      </c>
      <c r="BS225" s="11">
        <v>0</v>
      </c>
      <c r="BT225" s="11">
        <v>1288.4000000000001</v>
      </c>
      <c r="BU225" s="11">
        <v>0</v>
      </c>
      <c r="BV225" s="11">
        <v>0</v>
      </c>
      <c r="BW225" s="7"/>
    </row>
    <row r="226" spans="1:75" ht="15.75" x14ac:dyDescent="0.25">
      <c r="A226" s="7"/>
      <c r="B226" s="13" t="s">
        <v>66</v>
      </c>
      <c r="C226" s="13" t="s">
        <v>66</v>
      </c>
      <c r="D226" s="13" t="s">
        <v>232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3" t="s">
        <v>64</v>
      </c>
      <c r="T226" s="14" t="s">
        <v>65</v>
      </c>
      <c r="U226" s="11">
        <v>300</v>
      </c>
      <c r="V226" s="11">
        <v>0</v>
      </c>
      <c r="W226" s="11">
        <v>0</v>
      </c>
      <c r="X226" s="11">
        <v>300</v>
      </c>
      <c r="Y226" s="11">
        <v>0</v>
      </c>
      <c r="Z226" s="11">
        <v>0</v>
      </c>
      <c r="AA226" s="11">
        <v>385.28300000000002</v>
      </c>
      <c r="AB226" s="11">
        <v>0</v>
      </c>
      <c r="AC226" s="11">
        <v>0</v>
      </c>
      <c r="AD226" s="11">
        <v>385.28300000000002</v>
      </c>
      <c r="AE226" s="11">
        <v>0</v>
      </c>
      <c r="AF226" s="11">
        <v>0</v>
      </c>
      <c r="AG226" s="18">
        <v>685.28300000000002</v>
      </c>
      <c r="AH226" s="19">
        <v>0</v>
      </c>
      <c r="AI226" s="19">
        <v>0</v>
      </c>
      <c r="AJ226" s="19">
        <v>685.28300000000002</v>
      </c>
      <c r="AK226" s="19">
        <v>0</v>
      </c>
      <c r="AL226" s="19">
        <v>0</v>
      </c>
      <c r="AM226" s="19">
        <v>514.76700000000005</v>
      </c>
      <c r="AN226" s="19">
        <v>0</v>
      </c>
      <c r="AO226" s="19">
        <v>0</v>
      </c>
      <c r="AP226" s="19">
        <v>514.76700000000005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8">
        <v>514.76700000000005</v>
      </c>
      <c r="AZ226" s="19">
        <v>0</v>
      </c>
      <c r="BA226" s="19">
        <v>0</v>
      </c>
      <c r="BB226" s="19">
        <v>514.76700000000005</v>
      </c>
      <c r="BC226" s="19">
        <v>0</v>
      </c>
      <c r="BD226" s="19">
        <v>0</v>
      </c>
      <c r="BE226" s="19">
        <v>514.76700000000005</v>
      </c>
      <c r="BF226" s="19">
        <v>0</v>
      </c>
      <c r="BG226" s="19">
        <v>0</v>
      </c>
      <c r="BH226" s="19">
        <v>514.76700000000005</v>
      </c>
      <c r="BI226" s="19">
        <v>0</v>
      </c>
      <c r="BJ226" s="19">
        <v>0</v>
      </c>
      <c r="BK226" s="19">
        <v>0</v>
      </c>
      <c r="BL226" s="19">
        <v>0</v>
      </c>
      <c r="BM226" s="19">
        <v>0</v>
      </c>
      <c r="BN226" s="19">
        <v>0</v>
      </c>
      <c r="BO226" s="19">
        <v>0</v>
      </c>
      <c r="BP226" s="19">
        <v>0</v>
      </c>
      <c r="BQ226" s="18">
        <v>514.76700000000005</v>
      </c>
      <c r="BR226" s="11">
        <v>0</v>
      </c>
      <c r="BS226" s="11">
        <v>0</v>
      </c>
      <c r="BT226" s="11">
        <v>514.76700000000005</v>
      </c>
      <c r="BU226" s="11">
        <v>0</v>
      </c>
      <c r="BV226" s="11">
        <v>0</v>
      </c>
      <c r="BW226" s="7"/>
    </row>
    <row r="227" spans="1:75" ht="31.5" x14ac:dyDescent="0.25">
      <c r="A227" s="7"/>
      <c r="B227" s="13" t="s">
        <v>66</v>
      </c>
      <c r="C227" s="13" t="s">
        <v>66</v>
      </c>
      <c r="D227" s="13" t="s">
        <v>220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3"/>
      <c r="T227" s="14" t="s">
        <v>221</v>
      </c>
      <c r="U227" s="11">
        <v>4500</v>
      </c>
      <c r="V227" s="11">
        <v>0</v>
      </c>
      <c r="W227" s="11">
        <v>0</v>
      </c>
      <c r="X227" s="11">
        <v>4500</v>
      </c>
      <c r="Y227" s="11">
        <v>0</v>
      </c>
      <c r="Z227" s="11">
        <v>0</v>
      </c>
      <c r="AA227" s="11">
        <v>400</v>
      </c>
      <c r="AB227" s="11">
        <v>0</v>
      </c>
      <c r="AC227" s="11">
        <v>0</v>
      </c>
      <c r="AD227" s="11">
        <v>400</v>
      </c>
      <c r="AE227" s="11">
        <v>0</v>
      </c>
      <c r="AF227" s="11">
        <v>0</v>
      </c>
      <c r="AG227" s="18">
        <v>4900</v>
      </c>
      <c r="AH227" s="19">
        <v>0</v>
      </c>
      <c r="AI227" s="19">
        <v>0</v>
      </c>
      <c r="AJ227" s="19">
        <v>4900</v>
      </c>
      <c r="AK227" s="19">
        <v>0</v>
      </c>
      <c r="AL227" s="19">
        <v>0</v>
      </c>
      <c r="AM227" s="19">
        <v>4321.5947500000002</v>
      </c>
      <c r="AN227" s="19">
        <v>0</v>
      </c>
      <c r="AO227" s="19">
        <v>0</v>
      </c>
      <c r="AP227" s="19">
        <v>4321.5947500000002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8">
        <v>4321.5947500000002</v>
      </c>
      <c r="AZ227" s="19">
        <v>0</v>
      </c>
      <c r="BA227" s="19">
        <v>0</v>
      </c>
      <c r="BB227" s="19">
        <v>4321.5947500000002</v>
      </c>
      <c r="BC227" s="19">
        <v>0</v>
      </c>
      <c r="BD227" s="19">
        <v>0</v>
      </c>
      <c r="BE227" s="19">
        <v>5599.1890000000003</v>
      </c>
      <c r="BF227" s="19">
        <v>0</v>
      </c>
      <c r="BG227" s="19">
        <v>0</v>
      </c>
      <c r="BH227" s="19">
        <v>5599.1890000000003</v>
      </c>
      <c r="BI227" s="19">
        <v>0</v>
      </c>
      <c r="BJ227" s="19">
        <v>0</v>
      </c>
      <c r="BK227" s="19">
        <v>0</v>
      </c>
      <c r="BL227" s="19">
        <v>0</v>
      </c>
      <c r="BM227" s="19">
        <v>0</v>
      </c>
      <c r="BN227" s="19">
        <v>0</v>
      </c>
      <c r="BO227" s="19">
        <v>0</v>
      </c>
      <c r="BP227" s="19">
        <v>0</v>
      </c>
      <c r="BQ227" s="18">
        <v>5599.1890000000003</v>
      </c>
      <c r="BR227" s="11">
        <v>0</v>
      </c>
      <c r="BS227" s="11">
        <v>0</v>
      </c>
      <c r="BT227" s="11">
        <v>5599.1890000000003</v>
      </c>
      <c r="BU227" s="11">
        <v>0</v>
      </c>
      <c r="BV227" s="11">
        <v>0</v>
      </c>
      <c r="BW227" s="7"/>
    </row>
    <row r="228" spans="1:75" ht="94.5" x14ac:dyDescent="0.25">
      <c r="A228" s="7"/>
      <c r="B228" s="13" t="s">
        <v>66</v>
      </c>
      <c r="C228" s="13" t="s">
        <v>66</v>
      </c>
      <c r="D228" s="13" t="s">
        <v>220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3" t="s">
        <v>42</v>
      </c>
      <c r="T228" s="14" t="s">
        <v>43</v>
      </c>
      <c r="U228" s="11">
        <v>2081.4789999999998</v>
      </c>
      <c r="V228" s="11">
        <v>0</v>
      </c>
      <c r="W228" s="11">
        <v>0</v>
      </c>
      <c r="X228" s="11">
        <v>2081.4789999999998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8">
        <v>2081.4789999999998</v>
      </c>
      <c r="AH228" s="19">
        <v>0</v>
      </c>
      <c r="AI228" s="19">
        <v>0</v>
      </c>
      <c r="AJ228" s="19">
        <v>2081.4789999999998</v>
      </c>
      <c r="AK228" s="19">
        <v>0</v>
      </c>
      <c r="AL228" s="19">
        <v>0</v>
      </c>
      <c r="AM228" s="19">
        <v>2081.4789999999998</v>
      </c>
      <c r="AN228" s="19">
        <v>0</v>
      </c>
      <c r="AO228" s="19">
        <v>0</v>
      </c>
      <c r="AP228" s="19">
        <v>2081.4789999999998</v>
      </c>
      <c r="AQ228" s="19">
        <v>0</v>
      </c>
      <c r="AR228" s="19">
        <v>0</v>
      </c>
      <c r="AS228" s="19">
        <v>0</v>
      </c>
      <c r="AT228" s="19">
        <v>0</v>
      </c>
      <c r="AU228" s="19">
        <v>0</v>
      </c>
      <c r="AV228" s="19">
        <v>0</v>
      </c>
      <c r="AW228" s="19">
        <v>0</v>
      </c>
      <c r="AX228" s="19">
        <v>0</v>
      </c>
      <c r="AY228" s="18">
        <v>2081.4789999999998</v>
      </c>
      <c r="AZ228" s="19">
        <v>0</v>
      </c>
      <c r="BA228" s="19">
        <v>0</v>
      </c>
      <c r="BB228" s="19">
        <v>2081.4789999999998</v>
      </c>
      <c r="BC228" s="19">
        <v>0</v>
      </c>
      <c r="BD228" s="19">
        <v>0</v>
      </c>
      <c r="BE228" s="19">
        <v>2081.4789999999998</v>
      </c>
      <c r="BF228" s="19">
        <v>0</v>
      </c>
      <c r="BG228" s="19">
        <v>0</v>
      </c>
      <c r="BH228" s="19">
        <v>2081.4789999999998</v>
      </c>
      <c r="BI228" s="19">
        <v>0</v>
      </c>
      <c r="BJ228" s="19">
        <v>0</v>
      </c>
      <c r="BK228" s="19">
        <v>0</v>
      </c>
      <c r="BL228" s="19">
        <v>0</v>
      </c>
      <c r="BM228" s="19">
        <v>0</v>
      </c>
      <c r="BN228" s="19">
        <v>0</v>
      </c>
      <c r="BO228" s="19">
        <v>0</v>
      </c>
      <c r="BP228" s="19">
        <v>0</v>
      </c>
      <c r="BQ228" s="18">
        <v>2081.4789999999998</v>
      </c>
      <c r="BR228" s="11">
        <v>0</v>
      </c>
      <c r="BS228" s="11">
        <v>0</v>
      </c>
      <c r="BT228" s="11">
        <v>2081.4789999999998</v>
      </c>
      <c r="BU228" s="11">
        <v>0</v>
      </c>
      <c r="BV228" s="11">
        <v>0</v>
      </c>
      <c r="BW228" s="7"/>
    </row>
    <row r="229" spans="1:75" ht="47.25" x14ac:dyDescent="0.25">
      <c r="A229" s="7"/>
      <c r="B229" s="13" t="s">
        <v>66</v>
      </c>
      <c r="C229" s="13" t="s">
        <v>66</v>
      </c>
      <c r="D229" s="13" t="s">
        <v>220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3" t="s">
        <v>50</v>
      </c>
      <c r="T229" s="14" t="s">
        <v>51</v>
      </c>
      <c r="U229" s="11">
        <v>2300.8110000000001</v>
      </c>
      <c r="V229" s="11">
        <v>0</v>
      </c>
      <c r="W229" s="11">
        <v>0</v>
      </c>
      <c r="X229" s="11">
        <v>2300.8110000000001</v>
      </c>
      <c r="Y229" s="11">
        <v>0</v>
      </c>
      <c r="Z229" s="11">
        <v>0</v>
      </c>
      <c r="AA229" s="11">
        <v>352.28300000000002</v>
      </c>
      <c r="AB229" s="11">
        <v>0</v>
      </c>
      <c r="AC229" s="11">
        <v>0</v>
      </c>
      <c r="AD229" s="11">
        <v>352.28300000000002</v>
      </c>
      <c r="AE229" s="11">
        <v>0</v>
      </c>
      <c r="AF229" s="11">
        <v>0</v>
      </c>
      <c r="AG229" s="18">
        <v>2653.0940000000001</v>
      </c>
      <c r="AH229" s="19">
        <v>0</v>
      </c>
      <c r="AI229" s="19">
        <v>0</v>
      </c>
      <c r="AJ229" s="19">
        <v>2653.0940000000001</v>
      </c>
      <c r="AK229" s="19">
        <v>0</v>
      </c>
      <c r="AL229" s="19">
        <v>0</v>
      </c>
      <c r="AM229" s="19">
        <v>2122.4057499999999</v>
      </c>
      <c r="AN229" s="19">
        <v>0</v>
      </c>
      <c r="AO229" s="19">
        <v>0</v>
      </c>
      <c r="AP229" s="19">
        <v>2122.4057499999999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8">
        <v>2122.4057499999999</v>
      </c>
      <c r="AZ229" s="19">
        <v>0</v>
      </c>
      <c r="BA229" s="19">
        <v>0</v>
      </c>
      <c r="BB229" s="19">
        <v>2122.4057499999999</v>
      </c>
      <c r="BC229" s="19">
        <v>0</v>
      </c>
      <c r="BD229" s="19">
        <v>0</v>
      </c>
      <c r="BE229" s="19">
        <v>3400</v>
      </c>
      <c r="BF229" s="19">
        <v>0</v>
      </c>
      <c r="BG229" s="19">
        <v>0</v>
      </c>
      <c r="BH229" s="19">
        <v>3400</v>
      </c>
      <c r="BI229" s="19">
        <v>0</v>
      </c>
      <c r="BJ229" s="19">
        <v>0</v>
      </c>
      <c r="BK229" s="19">
        <v>0</v>
      </c>
      <c r="BL229" s="19">
        <v>0</v>
      </c>
      <c r="BM229" s="19">
        <v>0</v>
      </c>
      <c r="BN229" s="19">
        <v>0</v>
      </c>
      <c r="BO229" s="19">
        <v>0</v>
      </c>
      <c r="BP229" s="19">
        <v>0</v>
      </c>
      <c r="BQ229" s="18">
        <v>3400</v>
      </c>
      <c r="BR229" s="11">
        <v>0</v>
      </c>
      <c r="BS229" s="11">
        <v>0</v>
      </c>
      <c r="BT229" s="11">
        <v>3400</v>
      </c>
      <c r="BU229" s="11">
        <v>0</v>
      </c>
      <c r="BV229" s="11">
        <v>0</v>
      </c>
      <c r="BW229" s="7"/>
    </row>
    <row r="230" spans="1:75" ht="15.75" x14ac:dyDescent="0.25">
      <c r="A230" s="7"/>
      <c r="B230" s="13" t="s">
        <v>66</v>
      </c>
      <c r="C230" s="13" t="s">
        <v>66</v>
      </c>
      <c r="D230" s="13" t="s">
        <v>220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3" t="s">
        <v>64</v>
      </c>
      <c r="T230" s="14" t="s">
        <v>65</v>
      </c>
      <c r="U230" s="11">
        <v>117.71</v>
      </c>
      <c r="V230" s="11">
        <v>0</v>
      </c>
      <c r="W230" s="11">
        <v>0</v>
      </c>
      <c r="X230" s="11">
        <v>117.71</v>
      </c>
      <c r="Y230" s="11">
        <v>0</v>
      </c>
      <c r="Z230" s="11">
        <v>0</v>
      </c>
      <c r="AA230" s="11">
        <v>47.716999999999999</v>
      </c>
      <c r="AB230" s="11">
        <v>0</v>
      </c>
      <c r="AC230" s="11">
        <v>0</v>
      </c>
      <c r="AD230" s="11">
        <v>47.716999999999999</v>
      </c>
      <c r="AE230" s="11">
        <v>0</v>
      </c>
      <c r="AF230" s="11">
        <v>0</v>
      </c>
      <c r="AG230" s="18">
        <v>165.42699999999999</v>
      </c>
      <c r="AH230" s="19">
        <v>0</v>
      </c>
      <c r="AI230" s="19">
        <v>0</v>
      </c>
      <c r="AJ230" s="19">
        <v>165.42699999999999</v>
      </c>
      <c r="AK230" s="19">
        <v>0</v>
      </c>
      <c r="AL230" s="19">
        <v>0</v>
      </c>
      <c r="AM230" s="19">
        <v>117.71</v>
      </c>
      <c r="AN230" s="19">
        <v>0</v>
      </c>
      <c r="AO230" s="19">
        <v>0</v>
      </c>
      <c r="AP230" s="19">
        <v>117.71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8">
        <v>117.71</v>
      </c>
      <c r="AZ230" s="19">
        <v>0</v>
      </c>
      <c r="BA230" s="19">
        <v>0</v>
      </c>
      <c r="BB230" s="19">
        <v>117.71</v>
      </c>
      <c r="BC230" s="19">
        <v>0</v>
      </c>
      <c r="BD230" s="19">
        <v>0</v>
      </c>
      <c r="BE230" s="19">
        <v>117.71</v>
      </c>
      <c r="BF230" s="19">
        <v>0</v>
      </c>
      <c r="BG230" s="19">
        <v>0</v>
      </c>
      <c r="BH230" s="19">
        <v>117.71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8">
        <v>117.71</v>
      </c>
      <c r="BR230" s="11">
        <v>0</v>
      </c>
      <c r="BS230" s="11">
        <v>0</v>
      </c>
      <c r="BT230" s="11">
        <v>117.71</v>
      </c>
      <c r="BU230" s="11">
        <v>0</v>
      </c>
      <c r="BV230" s="11">
        <v>0</v>
      </c>
      <c r="BW230" s="7"/>
    </row>
    <row r="231" spans="1:75" ht="31.5" x14ac:dyDescent="0.25">
      <c r="A231" s="7"/>
      <c r="B231" s="13" t="s">
        <v>66</v>
      </c>
      <c r="C231" s="13" t="s">
        <v>66</v>
      </c>
      <c r="D231" s="13" t="s">
        <v>48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3"/>
      <c r="T231" s="14" t="s">
        <v>49</v>
      </c>
      <c r="U231" s="11">
        <v>4002.174</v>
      </c>
      <c r="V231" s="11">
        <v>0</v>
      </c>
      <c r="W231" s="11">
        <v>0</v>
      </c>
      <c r="X231" s="11">
        <v>4002.174</v>
      </c>
      <c r="Y231" s="11">
        <v>0</v>
      </c>
      <c r="Z231" s="11">
        <v>0</v>
      </c>
      <c r="AA231" s="11">
        <v>24</v>
      </c>
      <c r="AB231" s="11">
        <v>0</v>
      </c>
      <c r="AC231" s="11">
        <v>0</v>
      </c>
      <c r="AD231" s="11">
        <v>24</v>
      </c>
      <c r="AE231" s="11">
        <v>0</v>
      </c>
      <c r="AF231" s="11">
        <v>0</v>
      </c>
      <c r="AG231" s="18">
        <v>4026.174</v>
      </c>
      <c r="AH231" s="19">
        <v>0</v>
      </c>
      <c r="AI231" s="19">
        <v>0</v>
      </c>
      <c r="AJ231" s="19">
        <v>4026.174</v>
      </c>
      <c r="AK231" s="19">
        <v>0</v>
      </c>
      <c r="AL231" s="19">
        <v>0</v>
      </c>
      <c r="AM231" s="19">
        <v>4003.0479999999998</v>
      </c>
      <c r="AN231" s="19">
        <v>0</v>
      </c>
      <c r="AO231" s="19">
        <v>0</v>
      </c>
      <c r="AP231" s="19">
        <v>4003.0479999999998</v>
      </c>
      <c r="AQ231" s="19">
        <v>0</v>
      </c>
      <c r="AR231" s="19">
        <v>0</v>
      </c>
      <c r="AS231" s="19">
        <v>0</v>
      </c>
      <c r="AT231" s="19">
        <v>0</v>
      </c>
      <c r="AU231" s="19">
        <v>0</v>
      </c>
      <c r="AV231" s="19">
        <v>0</v>
      </c>
      <c r="AW231" s="19">
        <v>0</v>
      </c>
      <c r="AX231" s="19">
        <v>0</v>
      </c>
      <c r="AY231" s="18">
        <v>4003.0479999999998</v>
      </c>
      <c r="AZ231" s="19">
        <v>0</v>
      </c>
      <c r="BA231" s="19">
        <v>0</v>
      </c>
      <c r="BB231" s="19">
        <v>4003.0479999999998</v>
      </c>
      <c r="BC231" s="19">
        <v>0</v>
      </c>
      <c r="BD231" s="19">
        <v>0</v>
      </c>
      <c r="BE231" s="19">
        <v>4003.0479999999998</v>
      </c>
      <c r="BF231" s="19">
        <v>0</v>
      </c>
      <c r="BG231" s="19">
        <v>0</v>
      </c>
      <c r="BH231" s="19">
        <v>4003.0479999999998</v>
      </c>
      <c r="BI231" s="19">
        <v>0</v>
      </c>
      <c r="BJ231" s="19">
        <v>0</v>
      </c>
      <c r="BK231" s="19">
        <v>0</v>
      </c>
      <c r="BL231" s="19">
        <v>0</v>
      </c>
      <c r="BM231" s="19">
        <v>0</v>
      </c>
      <c r="BN231" s="19">
        <v>0</v>
      </c>
      <c r="BO231" s="19">
        <v>0</v>
      </c>
      <c r="BP231" s="19">
        <v>0</v>
      </c>
      <c r="BQ231" s="18">
        <v>4003.0479999999998</v>
      </c>
      <c r="BR231" s="11">
        <v>0</v>
      </c>
      <c r="BS231" s="11">
        <v>0</v>
      </c>
      <c r="BT231" s="11">
        <v>4003.0479999999998</v>
      </c>
      <c r="BU231" s="11">
        <v>0</v>
      </c>
      <c r="BV231" s="11">
        <v>0</v>
      </c>
      <c r="BW231" s="7"/>
    </row>
    <row r="232" spans="1:75" ht="94.5" x14ac:dyDescent="0.25">
      <c r="A232" s="7"/>
      <c r="B232" s="13" t="s">
        <v>66</v>
      </c>
      <c r="C232" s="13" t="s">
        <v>66</v>
      </c>
      <c r="D232" s="13" t="s">
        <v>48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3" t="s">
        <v>42</v>
      </c>
      <c r="T232" s="14" t="s">
        <v>43</v>
      </c>
      <c r="U232" s="11">
        <v>3778.5720000000001</v>
      </c>
      <c r="V232" s="11">
        <v>0</v>
      </c>
      <c r="W232" s="11">
        <v>0</v>
      </c>
      <c r="X232" s="11">
        <v>3778.5720000000001</v>
      </c>
      <c r="Y232" s="11">
        <v>0</v>
      </c>
      <c r="Z232" s="11">
        <v>0</v>
      </c>
      <c r="AA232" s="11">
        <v>14</v>
      </c>
      <c r="AB232" s="11">
        <v>0</v>
      </c>
      <c r="AC232" s="11">
        <v>0</v>
      </c>
      <c r="AD232" s="11">
        <v>14</v>
      </c>
      <c r="AE232" s="11">
        <v>0</v>
      </c>
      <c r="AF232" s="11">
        <v>0</v>
      </c>
      <c r="AG232" s="18">
        <v>3792.5720000000001</v>
      </c>
      <c r="AH232" s="19">
        <v>0</v>
      </c>
      <c r="AI232" s="19">
        <v>0</v>
      </c>
      <c r="AJ232" s="19">
        <v>3792.5720000000001</v>
      </c>
      <c r="AK232" s="19">
        <v>0</v>
      </c>
      <c r="AL232" s="19">
        <v>0</v>
      </c>
      <c r="AM232" s="19">
        <v>3779.4459999999999</v>
      </c>
      <c r="AN232" s="19">
        <v>0</v>
      </c>
      <c r="AO232" s="19">
        <v>0</v>
      </c>
      <c r="AP232" s="19">
        <v>3779.4459999999999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8">
        <v>3779.4459999999999</v>
      </c>
      <c r="AZ232" s="19">
        <v>0</v>
      </c>
      <c r="BA232" s="19">
        <v>0</v>
      </c>
      <c r="BB232" s="19">
        <v>3779.4459999999999</v>
      </c>
      <c r="BC232" s="19">
        <v>0</v>
      </c>
      <c r="BD232" s="19">
        <v>0</v>
      </c>
      <c r="BE232" s="19">
        <v>3779.4459999999999</v>
      </c>
      <c r="BF232" s="19">
        <v>0</v>
      </c>
      <c r="BG232" s="19">
        <v>0</v>
      </c>
      <c r="BH232" s="19">
        <v>3779.4459999999999</v>
      </c>
      <c r="BI232" s="19">
        <v>0</v>
      </c>
      <c r="BJ232" s="19">
        <v>0</v>
      </c>
      <c r="BK232" s="19">
        <v>0</v>
      </c>
      <c r="BL232" s="19">
        <v>0</v>
      </c>
      <c r="BM232" s="19">
        <v>0</v>
      </c>
      <c r="BN232" s="19">
        <v>0</v>
      </c>
      <c r="BO232" s="19">
        <v>0</v>
      </c>
      <c r="BP232" s="19">
        <v>0</v>
      </c>
      <c r="BQ232" s="18">
        <v>3779.4459999999999</v>
      </c>
      <c r="BR232" s="11">
        <v>0</v>
      </c>
      <c r="BS232" s="11">
        <v>0</v>
      </c>
      <c r="BT232" s="11">
        <v>3779.4459999999999</v>
      </c>
      <c r="BU232" s="11">
        <v>0</v>
      </c>
      <c r="BV232" s="11">
        <v>0</v>
      </c>
      <c r="BW232" s="7"/>
    </row>
    <row r="233" spans="1:75" ht="47.25" x14ac:dyDescent="0.25">
      <c r="A233" s="7"/>
      <c r="B233" s="13" t="s">
        <v>66</v>
      </c>
      <c r="C233" s="13" t="s">
        <v>66</v>
      </c>
      <c r="D233" s="13" t="s">
        <v>48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3" t="s">
        <v>50</v>
      </c>
      <c r="T233" s="14" t="s">
        <v>51</v>
      </c>
      <c r="U233" s="11">
        <v>223.602</v>
      </c>
      <c r="V233" s="11">
        <v>0</v>
      </c>
      <c r="W233" s="11">
        <v>0</v>
      </c>
      <c r="X233" s="11">
        <v>223.602</v>
      </c>
      <c r="Y233" s="11">
        <v>0</v>
      </c>
      <c r="Z233" s="11">
        <v>0</v>
      </c>
      <c r="AA233" s="11">
        <v>10</v>
      </c>
      <c r="AB233" s="11">
        <v>0</v>
      </c>
      <c r="AC233" s="11">
        <v>0</v>
      </c>
      <c r="AD233" s="11">
        <v>10</v>
      </c>
      <c r="AE233" s="11">
        <v>0</v>
      </c>
      <c r="AF233" s="11">
        <v>0</v>
      </c>
      <c r="AG233" s="18">
        <v>233.602</v>
      </c>
      <c r="AH233" s="19">
        <v>0</v>
      </c>
      <c r="AI233" s="19">
        <v>0</v>
      </c>
      <c r="AJ233" s="19">
        <v>233.602</v>
      </c>
      <c r="AK233" s="19">
        <v>0</v>
      </c>
      <c r="AL233" s="19">
        <v>0</v>
      </c>
      <c r="AM233" s="19">
        <v>223.602</v>
      </c>
      <c r="AN233" s="19">
        <v>0</v>
      </c>
      <c r="AO233" s="19">
        <v>0</v>
      </c>
      <c r="AP233" s="19">
        <v>223.602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8">
        <v>223.602</v>
      </c>
      <c r="AZ233" s="19">
        <v>0</v>
      </c>
      <c r="BA233" s="19">
        <v>0</v>
      </c>
      <c r="BB233" s="19">
        <v>223.602</v>
      </c>
      <c r="BC233" s="19">
        <v>0</v>
      </c>
      <c r="BD233" s="19">
        <v>0</v>
      </c>
      <c r="BE233" s="19">
        <v>223.602</v>
      </c>
      <c r="BF233" s="19">
        <v>0</v>
      </c>
      <c r="BG233" s="19">
        <v>0</v>
      </c>
      <c r="BH233" s="19">
        <v>223.602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0</v>
      </c>
      <c r="BO233" s="19">
        <v>0</v>
      </c>
      <c r="BP233" s="19">
        <v>0</v>
      </c>
      <c r="BQ233" s="18">
        <v>223.602</v>
      </c>
      <c r="BR233" s="11">
        <v>0</v>
      </c>
      <c r="BS233" s="11">
        <v>0</v>
      </c>
      <c r="BT233" s="11">
        <v>223.602</v>
      </c>
      <c r="BU233" s="11">
        <v>0</v>
      </c>
      <c r="BV233" s="11">
        <v>0</v>
      </c>
      <c r="BW233" s="7"/>
    </row>
    <row r="234" spans="1:75" ht="15.75" x14ac:dyDescent="0.25">
      <c r="A234" s="1"/>
      <c r="B234" s="12" t="s">
        <v>70</v>
      </c>
      <c r="C234" s="12" t="s">
        <v>36</v>
      </c>
      <c r="D234" s="12"/>
      <c r="S234" s="12"/>
      <c r="T234" s="12" t="s">
        <v>233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154.5</v>
      </c>
      <c r="AB234" s="10">
        <v>0</v>
      </c>
      <c r="AC234" s="10">
        <v>0</v>
      </c>
      <c r="AD234" s="10">
        <v>154.5</v>
      </c>
      <c r="AE234" s="10">
        <v>0</v>
      </c>
      <c r="AF234" s="10">
        <v>0</v>
      </c>
      <c r="AG234" s="16">
        <v>154.5</v>
      </c>
      <c r="AH234" s="17">
        <v>0</v>
      </c>
      <c r="AI234" s="17">
        <v>0</v>
      </c>
      <c r="AJ234" s="17">
        <v>154.5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6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6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</row>
    <row r="235" spans="1:75" ht="31.5" x14ac:dyDescent="0.25">
      <c r="A235" s="7"/>
      <c r="B235" s="13" t="s">
        <v>70</v>
      </c>
      <c r="C235" s="13" t="s">
        <v>66</v>
      </c>
      <c r="D235" s="13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3"/>
      <c r="T235" s="14" t="s">
        <v>234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154.5</v>
      </c>
      <c r="AB235" s="11">
        <v>0</v>
      </c>
      <c r="AC235" s="11">
        <v>0</v>
      </c>
      <c r="AD235" s="11">
        <v>154.5</v>
      </c>
      <c r="AE235" s="11">
        <v>0</v>
      </c>
      <c r="AF235" s="11">
        <v>0</v>
      </c>
      <c r="AG235" s="18">
        <v>154.5</v>
      </c>
      <c r="AH235" s="19">
        <v>0</v>
      </c>
      <c r="AI235" s="19">
        <v>0</v>
      </c>
      <c r="AJ235" s="19">
        <v>154.5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8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19">
        <v>0</v>
      </c>
      <c r="BP235" s="19">
        <v>0</v>
      </c>
      <c r="BQ235" s="18">
        <v>0</v>
      </c>
      <c r="BR235" s="11">
        <v>0</v>
      </c>
      <c r="BS235" s="11">
        <v>0</v>
      </c>
      <c r="BT235" s="11">
        <v>0</v>
      </c>
      <c r="BU235" s="11">
        <v>0</v>
      </c>
      <c r="BV235" s="11">
        <v>0</v>
      </c>
      <c r="BW235" s="7"/>
    </row>
    <row r="236" spans="1:75" ht="31.5" x14ac:dyDescent="0.25">
      <c r="A236" s="7"/>
      <c r="B236" s="13" t="s">
        <v>70</v>
      </c>
      <c r="C236" s="13" t="s">
        <v>66</v>
      </c>
      <c r="D236" s="13" t="s">
        <v>235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3"/>
      <c r="T236" s="14" t="s">
        <v>236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154.5</v>
      </c>
      <c r="AB236" s="11">
        <v>0</v>
      </c>
      <c r="AC236" s="11">
        <v>0</v>
      </c>
      <c r="AD236" s="11">
        <v>154.5</v>
      </c>
      <c r="AE236" s="11">
        <v>0</v>
      </c>
      <c r="AF236" s="11">
        <v>0</v>
      </c>
      <c r="AG236" s="18">
        <v>154.5</v>
      </c>
      <c r="AH236" s="19">
        <v>0</v>
      </c>
      <c r="AI236" s="19">
        <v>0</v>
      </c>
      <c r="AJ236" s="19">
        <v>154.5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8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19">
        <v>0</v>
      </c>
      <c r="BP236" s="19">
        <v>0</v>
      </c>
      <c r="BQ236" s="18"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7"/>
    </row>
    <row r="237" spans="1:75" ht="47.25" x14ac:dyDescent="0.25">
      <c r="A237" s="7"/>
      <c r="B237" s="13" t="s">
        <v>70</v>
      </c>
      <c r="C237" s="13" t="s">
        <v>66</v>
      </c>
      <c r="D237" s="13" t="s">
        <v>235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3" t="s">
        <v>93</v>
      </c>
      <c r="T237" s="14" t="s">
        <v>94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154.5</v>
      </c>
      <c r="AB237" s="11">
        <v>0</v>
      </c>
      <c r="AC237" s="11">
        <v>0</v>
      </c>
      <c r="AD237" s="11">
        <v>154.5</v>
      </c>
      <c r="AE237" s="11">
        <v>0</v>
      </c>
      <c r="AF237" s="11">
        <v>0</v>
      </c>
      <c r="AG237" s="18">
        <v>154.5</v>
      </c>
      <c r="AH237" s="19">
        <v>0</v>
      </c>
      <c r="AI237" s="19">
        <v>0</v>
      </c>
      <c r="AJ237" s="19">
        <v>154.5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8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19">
        <v>0</v>
      </c>
      <c r="BJ237" s="19">
        <v>0</v>
      </c>
      <c r="BK237" s="19">
        <v>0</v>
      </c>
      <c r="BL237" s="19">
        <v>0</v>
      </c>
      <c r="BM237" s="19">
        <v>0</v>
      </c>
      <c r="BN237" s="19">
        <v>0</v>
      </c>
      <c r="BO237" s="19">
        <v>0</v>
      </c>
      <c r="BP237" s="19">
        <v>0</v>
      </c>
      <c r="BQ237" s="18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7"/>
    </row>
    <row r="238" spans="1:75" ht="15.75" x14ac:dyDescent="0.25">
      <c r="A238" s="1"/>
      <c r="B238" s="12" t="s">
        <v>237</v>
      </c>
      <c r="C238" s="12" t="s">
        <v>36</v>
      </c>
      <c r="D238" s="12"/>
      <c r="S238" s="12"/>
      <c r="T238" s="12" t="s">
        <v>238</v>
      </c>
      <c r="U238" s="10">
        <v>318307.48167000001</v>
      </c>
      <c r="V238" s="10">
        <v>16366.273999999999</v>
      </c>
      <c r="W238" s="10">
        <v>223725.02</v>
      </c>
      <c r="X238" s="10">
        <v>78216.187669999999</v>
      </c>
      <c r="Y238" s="10">
        <v>0</v>
      </c>
      <c r="Z238" s="10">
        <v>0</v>
      </c>
      <c r="AA238" s="10">
        <v>6138.9849999999997</v>
      </c>
      <c r="AB238" s="10">
        <v>0</v>
      </c>
      <c r="AC238" s="10">
        <v>0</v>
      </c>
      <c r="AD238" s="10">
        <v>6138.9849999999997</v>
      </c>
      <c r="AE238" s="10">
        <v>0</v>
      </c>
      <c r="AF238" s="10">
        <v>0</v>
      </c>
      <c r="AG238" s="16">
        <v>324446.46666999999</v>
      </c>
      <c r="AH238" s="17">
        <v>16366.273999999999</v>
      </c>
      <c r="AI238" s="17">
        <v>223725.02</v>
      </c>
      <c r="AJ238" s="17">
        <v>84355.17267</v>
      </c>
      <c r="AK238" s="17">
        <v>0</v>
      </c>
      <c r="AL238" s="17">
        <v>0</v>
      </c>
      <c r="AM238" s="17">
        <v>299044.685</v>
      </c>
      <c r="AN238" s="17">
        <v>15982.637000000001</v>
      </c>
      <c r="AO238" s="17">
        <v>220798.85699999999</v>
      </c>
      <c r="AP238" s="17">
        <v>62263.190999999999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6">
        <v>299044.685</v>
      </c>
      <c r="AZ238" s="17">
        <v>15982.637000000001</v>
      </c>
      <c r="BA238" s="17">
        <v>220798.85699999999</v>
      </c>
      <c r="BB238" s="17">
        <v>62263.190999999999</v>
      </c>
      <c r="BC238" s="17">
        <v>0</v>
      </c>
      <c r="BD238" s="17">
        <v>0</v>
      </c>
      <c r="BE238" s="17">
        <v>316748.755</v>
      </c>
      <c r="BF238" s="17">
        <v>16146.27</v>
      </c>
      <c r="BG238" s="17">
        <v>220953.45300000001</v>
      </c>
      <c r="BH238" s="17">
        <v>79649.032000000007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7">
        <v>0</v>
      </c>
      <c r="BO238" s="17">
        <v>0</v>
      </c>
      <c r="BP238" s="17">
        <v>0</v>
      </c>
      <c r="BQ238" s="16">
        <v>316748.755</v>
      </c>
      <c r="BR238" s="10">
        <v>16146.27</v>
      </c>
      <c r="BS238" s="10">
        <v>220953.45300000001</v>
      </c>
      <c r="BT238" s="10">
        <v>79649.032000000007</v>
      </c>
      <c r="BU238" s="10">
        <v>0</v>
      </c>
      <c r="BV238" s="10">
        <v>0</v>
      </c>
    </row>
    <row r="239" spans="1:75" ht="15.75" x14ac:dyDescent="0.25">
      <c r="A239" s="7"/>
      <c r="B239" s="13" t="s">
        <v>237</v>
      </c>
      <c r="C239" s="13" t="s">
        <v>35</v>
      </c>
      <c r="D239" s="1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3"/>
      <c r="T239" s="14" t="s">
        <v>239</v>
      </c>
      <c r="U239" s="11">
        <v>65448.932999999997</v>
      </c>
      <c r="V239" s="11">
        <v>0</v>
      </c>
      <c r="W239" s="11">
        <v>46995.684999999998</v>
      </c>
      <c r="X239" s="11">
        <v>18453.248</v>
      </c>
      <c r="Y239" s="11">
        <v>0</v>
      </c>
      <c r="Z239" s="11">
        <v>0</v>
      </c>
      <c r="AA239" s="11">
        <v>1350</v>
      </c>
      <c r="AB239" s="11">
        <v>0</v>
      </c>
      <c r="AC239" s="11">
        <v>0</v>
      </c>
      <c r="AD239" s="11">
        <v>1350</v>
      </c>
      <c r="AE239" s="11">
        <v>0</v>
      </c>
      <c r="AF239" s="11">
        <v>0</v>
      </c>
      <c r="AG239" s="18">
        <v>66798.933000000005</v>
      </c>
      <c r="AH239" s="19">
        <v>0</v>
      </c>
      <c r="AI239" s="19">
        <v>46995.684999999998</v>
      </c>
      <c r="AJ239" s="19">
        <v>19803.248</v>
      </c>
      <c r="AK239" s="19">
        <v>0</v>
      </c>
      <c r="AL239" s="19">
        <v>0</v>
      </c>
      <c r="AM239" s="19">
        <v>53086.311000000002</v>
      </c>
      <c r="AN239" s="19">
        <v>0</v>
      </c>
      <c r="AO239" s="19">
        <v>47268.485000000001</v>
      </c>
      <c r="AP239" s="19">
        <v>5817.826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8">
        <v>53086.311000000002</v>
      </c>
      <c r="AZ239" s="19">
        <v>0</v>
      </c>
      <c r="BA239" s="19">
        <v>47268.485000000001</v>
      </c>
      <c r="BB239" s="19">
        <v>5817.826</v>
      </c>
      <c r="BC239" s="19">
        <v>0</v>
      </c>
      <c r="BD239" s="19">
        <v>0</v>
      </c>
      <c r="BE239" s="19">
        <v>69015.070000000007</v>
      </c>
      <c r="BF239" s="19">
        <v>0</v>
      </c>
      <c r="BG239" s="19">
        <v>47268.485000000001</v>
      </c>
      <c r="BH239" s="19">
        <v>21746.584999999999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19">
        <v>0</v>
      </c>
      <c r="BP239" s="19">
        <v>0</v>
      </c>
      <c r="BQ239" s="18">
        <v>69015.070000000007</v>
      </c>
      <c r="BR239" s="11">
        <v>0</v>
      </c>
      <c r="BS239" s="11">
        <v>47268.485000000001</v>
      </c>
      <c r="BT239" s="11">
        <v>21746.584999999999</v>
      </c>
      <c r="BU239" s="11">
        <v>0</v>
      </c>
      <c r="BV239" s="11">
        <v>0</v>
      </c>
      <c r="BW239" s="7"/>
    </row>
    <row r="240" spans="1:75" ht="47.25" x14ac:dyDescent="0.25">
      <c r="A240" s="7"/>
      <c r="B240" s="13" t="s">
        <v>237</v>
      </c>
      <c r="C240" s="13" t="s">
        <v>35</v>
      </c>
      <c r="D240" s="13" t="s">
        <v>240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3"/>
      <c r="T240" s="14" t="s">
        <v>108</v>
      </c>
      <c r="U240" s="11">
        <v>24688.625</v>
      </c>
      <c r="V240" s="11">
        <v>0</v>
      </c>
      <c r="W240" s="11">
        <v>24688.625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8">
        <v>24688.625</v>
      </c>
      <c r="AH240" s="19">
        <v>0</v>
      </c>
      <c r="AI240" s="19">
        <v>24688.625</v>
      </c>
      <c r="AJ240" s="19">
        <v>0</v>
      </c>
      <c r="AK240" s="19">
        <v>0</v>
      </c>
      <c r="AL240" s="19">
        <v>0</v>
      </c>
      <c r="AM240" s="19">
        <v>25311.424999999999</v>
      </c>
      <c r="AN240" s="19">
        <v>0</v>
      </c>
      <c r="AO240" s="19">
        <v>25311.424999999999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8">
        <v>25311.424999999999</v>
      </c>
      <c r="AZ240" s="19">
        <v>0</v>
      </c>
      <c r="BA240" s="19">
        <v>25311.424999999999</v>
      </c>
      <c r="BB240" s="19">
        <v>0</v>
      </c>
      <c r="BC240" s="19">
        <v>0</v>
      </c>
      <c r="BD240" s="19">
        <v>0</v>
      </c>
      <c r="BE240" s="19">
        <v>25311.424999999999</v>
      </c>
      <c r="BF240" s="19">
        <v>0</v>
      </c>
      <c r="BG240" s="19">
        <v>25311.424999999999</v>
      </c>
      <c r="BH240" s="19">
        <v>0</v>
      </c>
      <c r="BI240" s="19">
        <v>0</v>
      </c>
      <c r="BJ240" s="19">
        <v>0</v>
      </c>
      <c r="BK240" s="19">
        <v>0</v>
      </c>
      <c r="BL240" s="19">
        <v>0</v>
      </c>
      <c r="BM240" s="19">
        <v>0</v>
      </c>
      <c r="BN240" s="19">
        <v>0</v>
      </c>
      <c r="BO240" s="19">
        <v>0</v>
      </c>
      <c r="BP240" s="19">
        <v>0</v>
      </c>
      <c r="BQ240" s="18">
        <v>25311.424999999999</v>
      </c>
      <c r="BR240" s="11">
        <v>0</v>
      </c>
      <c r="BS240" s="11">
        <v>25311.424999999999</v>
      </c>
      <c r="BT240" s="11">
        <v>0</v>
      </c>
      <c r="BU240" s="11">
        <v>0</v>
      </c>
      <c r="BV240" s="11">
        <v>0</v>
      </c>
      <c r="BW240" s="7"/>
    </row>
    <row r="241" spans="1:75" ht="47.25" x14ac:dyDescent="0.25">
      <c r="A241" s="7"/>
      <c r="B241" s="13" t="s">
        <v>237</v>
      </c>
      <c r="C241" s="13" t="s">
        <v>35</v>
      </c>
      <c r="D241" s="13" t="s">
        <v>240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3" t="s">
        <v>93</v>
      </c>
      <c r="T241" s="14" t="s">
        <v>94</v>
      </c>
      <c r="U241" s="11">
        <v>24688.625</v>
      </c>
      <c r="V241" s="11">
        <v>0</v>
      </c>
      <c r="W241" s="11">
        <v>24688.625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8">
        <v>24688.625</v>
      </c>
      <c r="AH241" s="19">
        <v>0</v>
      </c>
      <c r="AI241" s="19">
        <v>24688.625</v>
      </c>
      <c r="AJ241" s="19">
        <v>0</v>
      </c>
      <c r="AK241" s="19">
        <v>0</v>
      </c>
      <c r="AL241" s="19">
        <v>0</v>
      </c>
      <c r="AM241" s="19">
        <v>24688.625</v>
      </c>
      <c r="AN241" s="19">
        <v>0</v>
      </c>
      <c r="AO241" s="19">
        <v>24688.625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8">
        <v>24688.625</v>
      </c>
      <c r="AZ241" s="19">
        <v>0</v>
      </c>
      <c r="BA241" s="19">
        <v>24688.625</v>
      </c>
      <c r="BB241" s="19">
        <v>0</v>
      </c>
      <c r="BC241" s="19">
        <v>0</v>
      </c>
      <c r="BD241" s="19">
        <v>0</v>
      </c>
      <c r="BE241" s="19">
        <v>24688.625</v>
      </c>
      <c r="BF241" s="19">
        <v>0</v>
      </c>
      <c r="BG241" s="19">
        <v>24688.625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8">
        <v>24688.625</v>
      </c>
      <c r="BR241" s="11">
        <v>0</v>
      </c>
      <c r="BS241" s="11">
        <v>24688.625</v>
      </c>
      <c r="BT241" s="11">
        <v>0</v>
      </c>
      <c r="BU241" s="11">
        <v>0</v>
      </c>
      <c r="BV241" s="11">
        <v>0</v>
      </c>
      <c r="BW241" s="7"/>
    </row>
    <row r="242" spans="1:75" ht="15.75" x14ac:dyDescent="0.25">
      <c r="A242" s="7"/>
      <c r="B242" s="13" t="s">
        <v>237</v>
      </c>
      <c r="C242" s="13" t="s">
        <v>35</v>
      </c>
      <c r="D242" s="13" t="s">
        <v>240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3" t="s">
        <v>64</v>
      </c>
      <c r="T242" s="14" t="s">
        <v>65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8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622.79999999999995</v>
      </c>
      <c r="AN242" s="19">
        <v>0</v>
      </c>
      <c r="AO242" s="19">
        <v>622.79999999999995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8">
        <v>622.79999999999995</v>
      </c>
      <c r="AZ242" s="19">
        <v>0</v>
      </c>
      <c r="BA242" s="19">
        <v>622.79999999999995</v>
      </c>
      <c r="BB242" s="19">
        <v>0</v>
      </c>
      <c r="BC242" s="19">
        <v>0</v>
      </c>
      <c r="BD242" s="19">
        <v>0</v>
      </c>
      <c r="BE242" s="19">
        <v>622.79999999999995</v>
      </c>
      <c r="BF242" s="19">
        <v>0</v>
      </c>
      <c r="BG242" s="19">
        <v>622.79999999999995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19">
        <v>0</v>
      </c>
      <c r="BP242" s="19">
        <v>0</v>
      </c>
      <c r="BQ242" s="18">
        <v>622.79999999999995</v>
      </c>
      <c r="BR242" s="11">
        <v>0</v>
      </c>
      <c r="BS242" s="11">
        <v>622.79999999999995</v>
      </c>
      <c r="BT242" s="11">
        <v>0</v>
      </c>
      <c r="BU242" s="11">
        <v>0</v>
      </c>
      <c r="BV242" s="11">
        <v>0</v>
      </c>
      <c r="BW242" s="7"/>
    </row>
    <row r="243" spans="1:75" ht="110.25" x14ac:dyDescent="0.25">
      <c r="A243" s="7"/>
      <c r="B243" s="13" t="s">
        <v>237</v>
      </c>
      <c r="C243" s="13" t="s">
        <v>35</v>
      </c>
      <c r="D243" s="13" t="s">
        <v>241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3"/>
      <c r="T243" s="14" t="s">
        <v>242</v>
      </c>
      <c r="U243" s="11">
        <v>350</v>
      </c>
      <c r="V243" s="11">
        <v>0</v>
      </c>
      <c r="W243" s="11">
        <v>350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8">
        <v>350</v>
      </c>
      <c r="AH243" s="19">
        <v>0</v>
      </c>
      <c r="AI243" s="19">
        <v>350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8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v>0</v>
      </c>
      <c r="BL243" s="19">
        <v>0</v>
      </c>
      <c r="BM243" s="19">
        <v>0</v>
      </c>
      <c r="BN243" s="19">
        <v>0</v>
      </c>
      <c r="BO243" s="19">
        <v>0</v>
      </c>
      <c r="BP243" s="19">
        <v>0</v>
      </c>
      <c r="BQ243" s="18">
        <v>0</v>
      </c>
      <c r="BR243" s="11">
        <v>0</v>
      </c>
      <c r="BS243" s="11">
        <v>0</v>
      </c>
      <c r="BT243" s="11">
        <v>0</v>
      </c>
      <c r="BU243" s="11">
        <v>0</v>
      </c>
      <c r="BV243" s="11">
        <v>0</v>
      </c>
      <c r="BW243" s="7"/>
    </row>
    <row r="244" spans="1:75" ht="47.25" x14ac:dyDescent="0.25">
      <c r="A244" s="7"/>
      <c r="B244" s="13" t="s">
        <v>237</v>
      </c>
      <c r="C244" s="13" t="s">
        <v>35</v>
      </c>
      <c r="D244" s="13" t="s">
        <v>241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3" t="s">
        <v>93</v>
      </c>
      <c r="T244" s="14" t="s">
        <v>94</v>
      </c>
      <c r="U244" s="11">
        <v>350</v>
      </c>
      <c r="V244" s="11">
        <v>0</v>
      </c>
      <c r="W244" s="11">
        <v>350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8">
        <v>350</v>
      </c>
      <c r="AH244" s="19">
        <v>0</v>
      </c>
      <c r="AI244" s="19">
        <v>350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8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0</v>
      </c>
      <c r="BP244" s="19">
        <v>0</v>
      </c>
      <c r="BQ244" s="18"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7"/>
    </row>
    <row r="245" spans="1:75" ht="31.5" x14ac:dyDescent="0.25">
      <c r="A245" s="7"/>
      <c r="B245" s="13" t="s">
        <v>237</v>
      </c>
      <c r="C245" s="13" t="s">
        <v>35</v>
      </c>
      <c r="D245" s="13" t="s">
        <v>243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3"/>
      <c r="T245" s="14" t="s">
        <v>244</v>
      </c>
      <c r="U245" s="11">
        <v>8127.7510000000002</v>
      </c>
      <c r="V245" s="11">
        <v>0</v>
      </c>
      <c r="W245" s="11">
        <v>0</v>
      </c>
      <c r="X245" s="11">
        <v>8127.7510000000002</v>
      </c>
      <c r="Y245" s="11">
        <v>0</v>
      </c>
      <c r="Z245" s="11">
        <v>0</v>
      </c>
      <c r="AA245" s="11">
        <v>200</v>
      </c>
      <c r="AB245" s="11">
        <v>0</v>
      </c>
      <c r="AC245" s="11">
        <v>0</v>
      </c>
      <c r="AD245" s="11">
        <v>200</v>
      </c>
      <c r="AE245" s="11">
        <v>0</v>
      </c>
      <c r="AF245" s="11">
        <v>0</v>
      </c>
      <c r="AG245" s="18">
        <v>8327.7510000000002</v>
      </c>
      <c r="AH245" s="19">
        <v>0</v>
      </c>
      <c r="AI245" s="19">
        <v>0</v>
      </c>
      <c r="AJ245" s="19">
        <v>8327.7510000000002</v>
      </c>
      <c r="AK245" s="19">
        <v>0</v>
      </c>
      <c r="AL245" s="19">
        <v>0</v>
      </c>
      <c r="AM245" s="19">
        <v>5117.5810000000001</v>
      </c>
      <c r="AN245" s="19">
        <v>0</v>
      </c>
      <c r="AO245" s="19">
        <v>0</v>
      </c>
      <c r="AP245" s="19">
        <v>5117.5810000000001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8">
        <v>5117.5810000000001</v>
      </c>
      <c r="AZ245" s="19">
        <v>0</v>
      </c>
      <c r="BA245" s="19">
        <v>0</v>
      </c>
      <c r="BB245" s="19">
        <v>5117.5810000000001</v>
      </c>
      <c r="BC245" s="19">
        <v>0</v>
      </c>
      <c r="BD245" s="19">
        <v>0</v>
      </c>
      <c r="BE245" s="19">
        <v>9562.06</v>
      </c>
      <c r="BF245" s="19">
        <v>0</v>
      </c>
      <c r="BG245" s="19">
        <v>0</v>
      </c>
      <c r="BH245" s="19">
        <v>9562.06</v>
      </c>
      <c r="BI245" s="19">
        <v>0</v>
      </c>
      <c r="BJ245" s="19">
        <v>0</v>
      </c>
      <c r="BK245" s="19">
        <v>0</v>
      </c>
      <c r="BL245" s="19">
        <v>0</v>
      </c>
      <c r="BM245" s="19">
        <v>0</v>
      </c>
      <c r="BN245" s="19">
        <v>0</v>
      </c>
      <c r="BO245" s="19">
        <v>0</v>
      </c>
      <c r="BP245" s="19">
        <v>0</v>
      </c>
      <c r="BQ245" s="18">
        <v>9562.06</v>
      </c>
      <c r="BR245" s="11">
        <v>0</v>
      </c>
      <c r="BS245" s="11">
        <v>0</v>
      </c>
      <c r="BT245" s="11">
        <v>9562.06</v>
      </c>
      <c r="BU245" s="11">
        <v>0</v>
      </c>
      <c r="BV245" s="11">
        <v>0</v>
      </c>
      <c r="BW245" s="7"/>
    </row>
    <row r="246" spans="1:75" ht="47.25" x14ac:dyDescent="0.25">
      <c r="A246" s="7"/>
      <c r="B246" s="13" t="s">
        <v>237</v>
      </c>
      <c r="C246" s="13" t="s">
        <v>35</v>
      </c>
      <c r="D246" s="13" t="s">
        <v>243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3" t="s">
        <v>93</v>
      </c>
      <c r="T246" s="14" t="s">
        <v>94</v>
      </c>
      <c r="U246" s="11">
        <v>8127.7510000000002</v>
      </c>
      <c r="V246" s="11">
        <v>0</v>
      </c>
      <c r="W246" s="11">
        <v>0</v>
      </c>
      <c r="X246" s="11">
        <v>8127.7510000000002</v>
      </c>
      <c r="Y246" s="11">
        <v>0</v>
      </c>
      <c r="Z246" s="11">
        <v>0</v>
      </c>
      <c r="AA246" s="11">
        <v>200</v>
      </c>
      <c r="AB246" s="11">
        <v>0</v>
      </c>
      <c r="AC246" s="11">
        <v>0</v>
      </c>
      <c r="AD246" s="11">
        <v>200</v>
      </c>
      <c r="AE246" s="11">
        <v>0</v>
      </c>
      <c r="AF246" s="11">
        <v>0</v>
      </c>
      <c r="AG246" s="18">
        <v>8327.7510000000002</v>
      </c>
      <c r="AH246" s="19">
        <v>0</v>
      </c>
      <c r="AI246" s="19">
        <v>0</v>
      </c>
      <c r="AJ246" s="19">
        <v>8327.7510000000002</v>
      </c>
      <c r="AK246" s="19">
        <v>0</v>
      </c>
      <c r="AL246" s="19">
        <v>0</v>
      </c>
      <c r="AM246" s="19">
        <v>5117.5810000000001</v>
      </c>
      <c r="AN246" s="19">
        <v>0</v>
      </c>
      <c r="AO246" s="19">
        <v>0</v>
      </c>
      <c r="AP246" s="19">
        <v>5117.5810000000001</v>
      </c>
      <c r="AQ246" s="19">
        <v>0</v>
      </c>
      <c r="AR246" s="19">
        <v>0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8">
        <v>5117.5810000000001</v>
      </c>
      <c r="AZ246" s="19">
        <v>0</v>
      </c>
      <c r="BA246" s="19">
        <v>0</v>
      </c>
      <c r="BB246" s="19">
        <v>5117.5810000000001</v>
      </c>
      <c r="BC246" s="19">
        <v>0</v>
      </c>
      <c r="BD246" s="19">
        <v>0</v>
      </c>
      <c r="BE246" s="19">
        <v>9562.06</v>
      </c>
      <c r="BF246" s="19">
        <v>0</v>
      </c>
      <c r="BG246" s="19">
        <v>0</v>
      </c>
      <c r="BH246" s="19">
        <v>9562.06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19">
        <v>0</v>
      </c>
      <c r="BP246" s="19">
        <v>0</v>
      </c>
      <c r="BQ246" s="18">
        <v>9562.06</v>
      </c>
      <c r="BR246" s="11">
        <v>0</v>
      </c>
      <c r="BS246" s="11">
        <v>0</v>
      </c>
      <c r="BT246" s="11">
        <v>9562.06</v>
      </c>
      <c r="BU246" s="11">
        <v>0</v>
      </c>
      <c r="BV246" s="11">
        <v>0</v>
      </c>
      <c r="BW246" s="7"/>
    </row>
    <row r="247" spans="1:75" ht="47.25" x14ac:dyDescent="0.25">
      <c r="A247" s="7"/>
      <c r="B247" s="13" t="s">
        <v>237</v>
      </c>
      <c r="C247" s="13" t="s">
        <v>35</v>
      </c>
      <c r="D247" s="13" t="s">
        <v>245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3"/>
      <c r="T247" s="14" t="s">
        <v>246</v>
      </c>
      <c r="U247" s="11">
        <v>700.245</v>
      </c>
      <c r="V247" s="11">
        <v>0</v>
      </c>
      <c r="W247" s="11">
        <v>0</v>
      </c>
      <c r="X247" s="11">
        <v>700.245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8">
        <v>700.245</v>
      </c>
      <c r="AH247" s="19">
        <v>0</v>
      </c>
      <c r="AI247" s="19">
        <v>0</v>
      </c>
      <c r="AJ247" s="19">
        <v>700.245</v>
      </c>
      <c r="AK247" s="19">
        <v>0</v>
      </c>
      <c r="AL247" s="19">
        <v>0</v>
      </c>
      <c r="AM247" s="19">
        <v>700.245</v>
      </c>
      <c r="AN247" s="19">
        <v>0</v>
      </c>
      <c r="AO247" s="19">
        <v>0</v>
      </c>
      <c r="AP247" s="19">
        <v>700.245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8">
        <v>700.245</v>
      </c>
      <c r="AZ247" s="19">
        <v>0</v>
      </c>
      <c r="BA247" s="19">
        <v>0</v>
      </c>
      <c r="BB247" s="19">
        <v>700.245</v>
      </c>
      <c r="BC247" s="19">
        <v>0</v>
      </c>
      <c r="BD247" s="19">
        <v>0</v>
      </c>
      <c r="BE247" s="19">
        <v>700.245</v>
      </c>
      <c r="BF247" s="19">
        <v>0</v>
      </c>
      <c r="BG247" s="19">
        <v>0</v>
      </c>
      <c r="BH247" s="19">
        <v>700.245</v>
      </c>
      <c r="BI247" s="19">
        <v>0</v>
      </c>
      <c r="BJ247" s="19">
        <v>0</v>
      </c>
      <c r="BK247" s="19">
        <v>0</v>
      </c>
      <c r="BL247" s="19">
        <v>0</v>
      </c>
      <c r="BM247" s="19">
        <v>0</v>
      </c>
      <c r="BN247" s="19">
        <v>0</v>
      </c>
      <c r="BO247" s="19">
        <v>0</v>
      </c>
      <c r="BP247" s="19">
        <v>0</v>
      </c>
      <c r="BQ247" s="18">
        <v>700.245</v>
      </c>
      <c r="BR247" s="11">
        <v>0</v>
      </c>
      <c r="BS247" s="11">
        <v>0</v>
      </c>
      <c r="BT247" s="11">
        <v>700.245</v>
      </c>
      <c r="BU247" s="11">
        <v>0</v>
      </c>
      <c r="BV247" s="11">
        <v>0</v>
      </c>
      <c r="BW247" s="7"/>
    </row>
    <row r="248" spans="1:75" ht="47.25" x14ac:dyDescent="0.25">
      <c r="A248" s="7"/>
      <c r="B248" s="13" t="s">
        <v>237</v>
      </c>
      <c r="C248" s="13" t="s">
        <v>35</v>
      </c>
      <c r="D248" s="13" t="s">
        <v>245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3" t="s">
        <v>93</v>
      </c>
      <c r="T248" s="14" t="s">
        <v>94</v>
      </c>
      <c r="U248" s="11">
        <v>700.245</v>
      </c>
      <c r="V248" s="11">
        <v>0</v>
      </c>
      <c r="W248" s="11">
        <v>0</v>
      </c>
      <c r="X248" s="11">
        <v>700.245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8">
        <v>700.245</v>
      </c>
      <c r="AH248" s="19">
        <v>0</v>
      </c>
      <c r="AI248" s="19">
        <v>0</v>
      </c>
      <c r="AJ248" s="19">
        <v>700.245</v>
      </c>
      <c r="AK248" s="19">
        <v>0</v>
      </c>
      <c r="AL248" s="19">
        <v>0</v>
      </c>
      <c r="AM248" s="19">
        <v>700.245</v>
      </c>
      <c r="AN248" s="19">
        <v>0</v>
      </c>
      <c r="AO248" s="19">
        <v>0</v>
      </c>
      <c r="AP248" s="19">
        <v>700.245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0</v>
      </c>
      <c r="AY248" s="18">
        <v>700.245</v>
      </c>
      <c r="AZ248" s="19">
        <v>0</v>
      </c>
      <c r="BA248" s="19">
        <v>0</v>
      </c>
      <c r="BB248" s="19">
        <v>700.245</v>
      </c>
      <c r="BC248" s="19">
        <v>0</v>
      </c>
      <c r="BD248" s="19">
        <v>0</v>
      </c>
      <c r="BE248" s="19">
        <v>700.245</v>
      </c>
      <c r="BF248" s="19">
        <v>0</v>
      </c>
      <c r="BG248" s="19">
        <v>0</v>
      </c>
      <c r="BH248" s="19">
        <v>700.245</v>
      </c>
      <c r="BI248" s="19">
        <v>0</v>
      </c>
      <c r="BJ248" s="19">
        <v>0</v>
      </c>
      <c r="BK248" s="19">
        <v>0</v>
      </c>
      <c r="BL248" s="19">
        <v>0</v>
      </c>
      <c r="BM248" s="19">
        <v>0</v>
      </c>
      <c r="BN248" s="19">
        <v>0</v>
      </c>
      <c r="BO248" s="19">
        <v>0</v>
      </c>
      <c r="BP248" s="19">
        <v>0</v>
      </c>
      <c r="BQ248" s="18">
        <v>700.245</v>
      </c>
      <c r="BR248" s="11">
        <v>0</v>
      </c>
      <c r="BS248" s="11">
        <v>0</v>
      </c>
      <c r="BT248" s="11">
        <v>700.245</v>
      </c>
      <c r="BU248" s="11">
        <v>0</v>
      </c>
      <c r="BV248" s="11">
        <v>0</v>
      </c>
      <c r="BW248" s="7"/>
    </row>
    <row r="249" spans="1:75" ht="47.25" x14ac:dyDescent="0.25">
      <c r="A249" s="7"/>
      <c r="B249" s="13" t="s">
        <v>237</v>
      </c>
      <c r="C249" s="13" t="s">
        <v>35</v>
      </c>
      <c r="D249" s="13" t="s">
        <v>247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3"/>
      <c r="T249" s="14" t="s">
        <v>108</v>
      </c>
      <c r="U249" s="11">
        <v>21524.669000000002</v>
      </c>
      <c r="V249" s="11">
        <v>0</v>
      </c>
      <c r="W249" s="11">
        <v>21524.669000000002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8">
        <v>21524.669000000002</v>
      </c>
      <c r="AH249" s="19">
        <v>0</v>
      </c>
      <c r="AI249" s="19">
        <v>21524.669000000002</v>
      </c>
      <c r="AJ249" s="19">
        <v>0</v>
      </c>
      <c r="AK249" s="19">
        <v>0</v>
      </c>
      <c r="AL249" s="19">
        <v>0</v>
      </c>
      <c r="AM249" s="19">
        <v>21524.669000000002</v>
      </c>
      <c r="AN249" s="19">
        <v>0</v>
      </c>
      <c r="AO249" s="19">
        <v>21524.669000000002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8">
        <v>21524.669000000002</v>
      </c>
      <c r="AZ249" s="19">
        <v>0</v>
      </c>
      <c r="BA249" s="19">
        <v>21524.669000000002</v>
      </c>
      <c r="BB249" s="19">
        <v>0</v>
      </c>
      <c r="BC249" s="19">
        <v>0</v>
      </c>
      <c r="BD249" s="19">
        <v>0</v>
      </c>
      <c r="BE249" s="19">
        <v>21524.669000000002</v>
      </c>
      <c r="BF249" s="19">
        <v>0</v>
      </c>
      <c r="BG249" s="19">
        <v>21524.669000000002</v>
      </c>
      <c r="BH249" s="19">
        <v>0</v>
      </c>
      <c r="BI249" s="19">
        <v>0</v>
      </c>
      <c r="BJ249" s="19">
        <v>0</v>
      </c>
      <c r="BK249" s="19">
        <v>0</v>
      </c>
      <c r="BL249" s="19">
        <v>0</v>
      </c>
      <c r="BM249" s="19">
        <v>0</v>
      </c>
      <c r="BN249" s="19">
        <v>0</v>
      </c>
      <c r="BO249" s="19">
        <v>0</v>
      </c>
      <c r="BP249" s="19">
        <v>0</v>
      </c>
      <c r="BQ249" s="18">
        <v>21524.669000000002</v>
      </c>
      <c r="BR249" s="11">
        <v>0</v>
      </c>
      <c r="BS249" s="11">
        <v>21524.669000000002</v>
      </c>
      <c r="BT249" s="11">
        <v>0</v>
      </c>
      <c r="BU249" s="11">
        <v>0</v>
      </c>
      <c r="BV249" s="11">
        <v>0</v>
      </c>
      <c r="BW249" s="7"/>
    </row>
    <row r="250" spans="1:75" ht="47.25" x14ac:dyDescent="0.25">
      <c r="A250" s="7"/>
      <c r="B250" s="13" t="s">
        <v>237</v>
      </c>
      <c r="C250" s="13" t="s">
        <v>35</v>
      </c>
      <c r="D250" s="13" t="s">
        <v>247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3" t="s">
        <v>93</v>
      </c>
      <c r="T250" s="14" t="s">
        <v>94</v>
      </c>
      <c r="U250" s="11">
        <v>21524.669000000002</v>
      </c>
      <c r="V250" s="11">
        <v>0</v>
      </c>
      <c r="W250" s="11">
        <v>21524.669000000002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8">
        <v>21524.669000000002</v>
      </c>
      <c r="AH250" s="19">
        <v>0</v>
      </c>
      <c r="AI250" s="19">
        <v>21524.669000000002</v>
      </c>
      <c r="AJ250" s="19">
        <v>0</v>
      </c>
      <c r="AK250" s="19">
        <v>0</v>
      </c>
      <c r="AL250" s="19">
        <v>0</v>
      </c>
      <c r="AM250" s="19">
        <v>21524.669000000002</v>
      </c>
      <c r="AN250" s="19">
        <v>0</v>
      </c>
      <c r="AO250" s="19">
        <v>21524.669000000002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v>0</v>
      </c>
      <c r="AY250" s="18">
        <v>21524.669000000002</v>
      </c>
      <c r="AZ250" s="19">
        <v>0</v>
      </c>
      <c r="BA250" s="19">
        <v>21524.669000000002</v>
      </c>
      <c r="BB250" s="19">
        <v>0</v>
      </c>
      <c r="BC250" s="19">
        <v>0</v>
      </c>
      <c r="BD250" s="19">
        <v>0</v>
      </c>
      <c r="BE250" s="19">
        <v>21524.669000000002</v>
      </c>
      <c r="BF250" s="19">
        <v>0</v>
      </c>
      <c r="BG250" s="19">
        <v>21524.669000000002</v>
      </c>
      <c r="BH250" s="19">
        <v>0</v>
      </c>
      <c r="BI250" s="19">
        <v>0</v>
      </c>
      <c r="BJ250" s="19">
        <v>0</v>
      </c>
      <c r="BK250" s="19">
        <v>0</v>
      </c>
      <c r="BL250" s="19">
        <v>0</v>
      </c>
      <c r="BM250" s="19">
        <v>0</v>
      </c>
      <c r="BN250" s="19">
        <v>0</v>
      </c>
      <c r="BO250" s="19">
        <v>0</v>
      </c>
      <c r="BP250" s="19">
        <v>0</v>
      </c>
      <c r="BQ250" s="18">
        <v>21524.669000000002</v>
      </c>
      <c r="BR250" s="11">
        <v>0</v>
      </c>
      <c r="BS250" s="11">
        <v>21524.669000000002</v>
      </c>
      <c r="BT250" s="11">
        <v>0</v>
      </c>
      <c r="BU250" s="11">
        <v>0</v>
      </c>
      <c r="BV250" s="11">
        <v>0</v>
      </c>
      <c r="BW250" s="7"/>
    </row>
    <row r="251" spans="1:75" ht="47.25" x14ac:dyDescent="0.25">
      <c r="A251" s="7"/>
      <c r="B251" s="13" t="s">
        <v>237</v>
      </c>
      <c r="C251" s="13" t="s">
        <v>35</v>
      </c>
      <c r="D251" s="13" t="s">
        <v>248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3"/>
      <c r="T251" s="14" t="s">
        <v>249</v>
      </c>
      <c r="U251" s="11">
        <v>9185.8240000000005</v>
      </c>
      <c r="V251" s="11">
        <v>0</v>
      </c>
      <c r="W251" s="11">
        <v>0</v>
      </c>
      <c r="X251" s="11">
        <v>9185.8240000000005</v>
      </c>
      <c r="Y251" s="11">
        <v>0</v>
      </c>
      <c r="Z251" s="11">
        <v>0</v>
      </c>
      <c r="AA251" s="11">
        <v>1150</v>
      </c>
      <c r="AB251" s="11">
        <v>0</v>
      </c>
      <c r="AC251" s="11">
        <v>0</v>
      </c>
      <c r="AD251" s="11">
        <v>1150</v>
      </c>
      <c r="AE251" s="11">
        <v>0</v>
      </c>
      <c r="AF251" s="11">
        <v>0</v>
      </c>
      <c r="AG251" s="18">
        <v>10335.824000000001</v>
      </c>
      <c r="AH251" s="19">
        <v>0</v>
      </c>
      <c r="AI251" s="19">
        <v>0</v>
      </c>
      <c r="AJ251" s="19">
        <v>10335.824000000001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  <c r="AT251" s="19">
        <v>0</v>
      </c>
      <c r="AU251" s="19">
        <v>0</v>
      </c>
      <c r="AV251" s="19">
        <v>0</v>
      </c>
      <c r="AW251" s="19">
        <v>0</v>
      </c>
      <c r="AX251" s="19">
        <v>0</v>
      </c>
      <c r="AY251" s="18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11484.28</v>
      </c>
      <c r="BF251" s="19">
        <v>0</v>
      </c>
      <c r="BG251" s="19">
        <v>0</v>
      </c>
      <c r="BH251" s="19">
        <v>11484.28</v>
      </c>
      <c r="BI251" s="19">
        <v>0</v>
      </c>
      <c r="BJ251" s="19">
        <v>0</v>
      </c>
      <c r="BK251" s="19">
        <v>0</v>
      </c>
      <c r="BL251" s="19">
        <v>0</v>
      </c>
      <c r="BM251" s="19">
        <v>0</v>
      </c>
      <c r="BN251" s="19">
        <v>0</v>
      </c>
      <c r="BO251" s="19">
        <v>0</v>
      </c>
      <c r="BP251" s="19">
        <v>0</v>
      </c>
      <c r="BQ251" s="18">
        <v>11484.28</v>
      </c>
      <c r="BR251" s="11">
        <v>0</v>
      </c>
      <c r="BS251" s="11">
        <v>0</v>
      </c>
      <c r="BT251" s="11">
        <v>11484.28</v>
      </c>
      <c r="BU251" s="11">
        <v>0</v>
      </c>
      <c r="BV251" s="11">
        <v>0</v>
      </c>
      <c r="BW251" s="7"/>
    </row>
    <row r="252" spans="1:75" ht="47.25" x14ac:dyDescent="0.25">
      <c r="A252" s="7"/>
      <c r="B252" s="13" t="s">
        <v>237</v>
      </c>
      <c r="C252" s="13" t="s">
        <v>35</v>
      </c>
      <c r="D252" s="13" t="s">
        <v>248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3" t="s">
        <v>93</v>
      </c>
      <c r="T252" s="14" t="s">
        <v>94</v>
      </c>
      <c r="U252" s="11">
        <v>9185.8240000000005</v>
      </c>
      <c r="V252" s="11">
        <v>0</v>
      </c>
      <c r="W252" s="11">
        <v>0</v>
      </c>
      <c r="X252" s="11">
        <v>9185.8240000000005</v>
      </c>
      <c r="Y252" s="11">
        <v>0</v>
      </c>
      <c r="Z252" s="11">
        <v>0</v>
      </c>
      <c r="AA252" s="11">
        <v>1150</v>
      </c>
      <c r="AB252" s="11">
        <v>0</v>
      </c>
      <c r="AC252" s="11">
        <v>0</v>
      </c>
      <c r="AD252" s="11">
        <v>1150</v>
      </c>
      <c r="AE252" s="11">
        <v>0</v>
      </c>
      <c r="AF252" s="11">
        <v>0</v>
      </c>
      <c r="AG252" s="18">
        <v>10335.824000000001</v>
      </c>
      <c r="AH252" s="19">
        <v>0</v>
      </c>
      <c r="AI252" s="19">
        <v>0</v>
      </c>
      <c r="AJ252" s="19">
        <v>10335.824000000001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8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11484.28</v>
      </c>
      <c r="BF252" s="19">
        <v>0</v>
      </c>
      <c r="BG252" s="19">
        <v>0</v>
      </c>
      <c r="BH252" s="19">
        <v>11484.28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19">
        <v>0</v>
      </c>
      <c r="BP252" s="19">
        <v>0</v>
      </c>
      <c r="BQ252" s="18">
        <v>11484.28</v>
      </c>
      <c r="BR252" s="11">
        <v>0</v>
      </c>
      <c r="BS252" s="11">
        <v>0</v>
      </c>
      <c r="BT252" s="11">
        <v>11484.28</v>
      </c>
      <c r="BU252" s="11">
        <v>0</v>
      </c>
      <c r="BV252" s="11">
        <v>0</v>
      </c>
      <c r="BW252" s="7"/>
    </row>
    <row r="253" spans="1:75" ht="31.5" x14ac:dyDescent="0.25">
      <c r="A253" s="7"/>
      <c r="B253" s="13" t="s">
        <v>237</v>
      </c>
      <c r="C253" s="13" t="s">
        <v>35</v>
      </c>
      <c r="D253" s="13" t="s">
        <v>250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3"/>
      <c r="T253" s="14" t="s">
        <v>251</v>
      </c>
      <c r="U253" s="11">
        <v>439.428</v>
      </c>
      <c r="V253" s="11">
        <v>0</v>
      </c>
      <c r="W253" s="11">
        <v>0</v>
      </c>
      <c r="X253" s="11">
        <v>439.428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8">
        <v>439.428</v>
      </c>
      <c r="AH253" s="19">
        <v>0</v>
      </c>
      <c r="AI253" s="19">
        <v>0</v>
      </c>
      <c r="AJ253" s="19">
        <v>439.428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8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19">
        <v>0</v>
      </c>
      <c r="BP253" s="19">
        <v>0</v>
      </c>
      <c r="BQ253" s="18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7"/>
    </row>
    <row r="254" spans="1:75" ht="47.25" x14ac:dyDescent="0.25">
      <c r="A254" s="7"/>
      <c r="B254" s="13" t="s">
        <v>237</v>
      </c>
      <c r="C254" s="13" t="s">
        <v>35</v>
      </c>
      <c r="D254" s="13" t="s">
        <v>250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3" t="s">
        <v>93</v>
      </c>
      <c r="T254" s="14" t="s">
        <v>94</v>
      </c>
      <c r="U254" s="11">
        <v>439.428</v>
      </c>
      <c r="V254" s="11">
        <v>0</v>
      </c>
      <c r="W254" s="11">
        <v>0</v>
      </c>
      <c r="X254" s="11">
        <v>439.428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8">
        <v>439.428</v>
      </c>
      <c r="AH254" s="19">
        <v>0</v>
      </c>
      <c r="AI254" s="19">
        <v>0</v>
      </c>
      <c r="AJ254" s="19">
        <v>439.428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8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19">
        <v>0</v>
      </c>
      <c r="BP254" s="19">
        <v>0</v>
      </c>
      <c r="BQ254" s="18"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7"/>
    </row>
    <row r="255" spans="1:75" ht="47.25" x14ac:dyDescent="0.25">
      <c r="A255" s="7"/>
      <c r="B255" s="13" t="s">
        <v>237</v>
      </c>
      <c r="C255" s="13" t="s">
        <v>35</v>
      </c>
      <c r="D255" s="13" t="s">
        <v>252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3"/>
      <c r="T255" s="14" t="s">
        <v>108</v>
      </c>
      <c r="U255" s="11">
        <v>432.39100000000002</v>
      </c>
      <c r="V255" s="11">
        <v>0</v>
      </c>
      <c r="W255" s="11">
        <v>432.39100000000002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8">
        <v>432.39100000000002</v>
      </c>
      <c r="AH255" s="19">
        <v>0</v>
      </c>
      <c r="AI255" s="19">
        <v>432.39100000000002</v>
      </c>
      <c r="AJ255" s="19">
        <v>0</v>
      </c>
      <c r="AK255" s="19">
        <v>0</v>
      </c>
      <c r="AL255" s="19">
        <v>0</v>
      </c>
      <c r="AM255" s="19">
        <v>432.39100000000002</v>
      </c>
      <c r="AN255" s="19">
        <v>0</v>
      </c>
      <c r="AO255" s="19">
        <v>432.39100000000002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8">
        <v>432.39100000000002</v>
      </c>
      <c r="AZ255" s="19">
        <v>0</v>
      </c>
      <c r="BA255" s="19">
        <v>432.39100000000002</v>
      </c>
      <c r="BB255" s="19">
        <v>0</v>
      </c>
      <c r="BC255" s="19">
        <v>0</v>
      </c>
      <c r="BD255" s="19">
        <v>0</v>
      </c>
      <c r="BE255" s="19">
        <v>432.39100000000002</v>
      </c>
      <c r="BF255" s="19">
        <v>0</v>
      </c>
      <c r="BG255" s="19">
        <v>432.39100000000002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19">
        <v>0</v>
      </c>
      <c r="BP255" s="19">
        <v>0</v>
      </c>
      <c r="BQ255" s="18">
        <v>432.39100000000002</v>
      </c>
      <c r="BR255" s="11">
        <v>0</v>
      </c>
      <c r="BS255" s="11">
        <v>432.39100000000002</v>
      </c>
      <c r="BT255" s="11">
        <v>0</v>
      </c>
      <c r="BU255" s="11">
        <v>0</v>
      </c>
      <c r="BV255" s="11">
        <v>0</v>
      </c>
      <c r="BW255" s="7"/>
    </row>
    <row r="256" spans="1:75" ht="47.25" x14ac:dyDescent="0.25">
      <c r="A256" s="7"/>
      <c r="B256" s="13" t="s">
        <v>237</v>
      </c>
      <c r="C256" s="13" t="s">
        <v>35</v>
      </c>
      <c r="D256" s="13" t="s">
        <v>252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3" t="s">
        <v>93</v>
      </c>
      <c r="T256" s="14" t="s">
        <v>94</v>
      </c>
      <c r="U256" s="11">
        <v>432.39100000000002</v>
      </c>
      <c r="V256" s="11">
        <v>0</v>
      </c>
      <c r="W256" s="11">
        <v>432.39100000000002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8">
        <v>432.39100000000002</v>
      </c>
      <c r="AH256" s="19">
        <v>0</v>
      </c>
      <c r="AI256" s="19">
        <v>432.39100000000002</v>
      </c>
      <c r="AJ256" s="19">
        <v>0</v>
      </c>
      <c r="AK256" s="19">
        <v>0</v>
      </c>
      <c r="AL256" s="19">
        <v>0</v>
      </c>
      <c r="AM256" s="19">
        <v>432.39100000000002</v>
      </c>
      <c r="AN256" s="19">
        <v>0</v>
      </c>
      <c r="AO256" s="19">
        <v>432.39100000000002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8">
        <v>432.39100000000002</v>
      </c>
      <c r="AZ256" s="19">
        <v>0</v>
      </c>
      <c r="BA256" s="19">
        <v>432.39100000000002</v>
      </c>
      <c r="BB256" s="19">
        <v>0</v>
      </c>
      <c r="BC256" s="19">
        <v>0</v>
      </c>
      <c r="BD256" s="19">
        <v>0</v>
      </c>
      <c r="BE256" s="19">
        <v>432.39100000000002</v>
      </c>
      <c r="BF256" s="19">
        <v>0</v>
      </c>
      <c r="BG256" s="19">
        <v>432.39100000000002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19">
        <v>0</v>
      </c>
      <c r="BP256" s="19">
        <v>0</v>
      </c>
      <c r="BQ256" s="18">
        <v>432.39100000000002</v>
      </c>
      <c r="BR256" s="11">
        <v>0</v>
      </c>
      <c r="BS256" s="11">
        <v>432.39100000000002</v>
      </c>
      <c r="BT256" s="11">
        <v>0</v>
      </c>
      <c r="BU256" s="11">
        <v>0</v>
      </c>
      <c r="BV256" s="11">
        <v>0</v>
      </c>
      <c r="BW256" s="7"/>
    </row>
    <row r="257" spans="1:75" ht="15.75" x14ac:dyDescent="0.25">
      <c r="A257" s="7"/>
      <c r="B257" s="13" t="s">
        <v>237</v>
      </c>
      <c r="C257" s="13" t="s">
        <v>38</v>
      </c>
      <c r="D257" s="13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3"/>
      <c r="T257" s="14" t="s">
        <v>253</v>
      </c>
      <c r="U257" s="11">
        <v>228629.54866999999</v>
      </c>
      <c r="V257" s="11">
        <v>16366.273999999999</v>
      </c>
      <c r="W257" s="11">
        <v>173190.83499999999</v>
      </c>
      <c r="X257" s="11">
        <v>39072.43967</v>
      </c>
      <c r="Y257" s="11">
        <v>0</v>
      </c>
      <c r="Z257" s="11">
        <v>0</v>
      </c>
      <c r="AA257" s="11">
        <v>4583</v>
      </c>
      <c r="AB257" s="11">
        <v>0</v>
      </c>
      <c r="AC257" s="11">
        <v>0</v>
      </c>
      <c r="AD257" s="11">
        <v>4583</v>
      </c>
      <c r="AE257" s="11">
        <v>0</v>
      </c>
      <c r="AF257" s="11">
        <v>0</v>
      </c>
      <c r="AG257" s="18">
        <v>233212.54866999999</v>
      </c>
      <c r="AH257" s="19">
        <v>16366.273999999999</v>
      </c>
      <c r="AI257" s="19">
        <v>173190.83499999999</v>
      </c>
      <c r="AJ257" s="19">
        <v>43655.43967</v>
      </c>
      <c r="AK257" s="19">
        <v>0</v>
      </c>
      <c r="AL257" s="19">
        <v>0</v>
      </c>
      <c r="AM257" s="19">
        <v>222513.38099999999</v>
      </c>
      <c r="AN257" s="19">
        <v>15982.637000000001</v>
      </c>
      <c r="AO257" s="19">
        <v>169797.07199999999</v>
      </c>
      <c r="AP257" s="19">
        <v>36733.671999999999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8">
        <v>222513.38099999999</v>
      </c>
      <c r="AZ257" s="19">
        <v>15982.637000000001</v>
      </c>
      <c r="BA257" s="19">
        <v>169797.07199999999</v>
      </c>
      <c r="BB257" s="19">
        <v>36733.671999999999</v>
      </c>
      <c r="BC257" s="19">
        <v>0</v>
      </c>
      <c r="BD257" s="19">
        <v>0</v>
      </c>
      <c r="BE257" s="19">
        <v>222696.42</v>
      </c>
      <c r="BF257" s="19">
        <v>16146.27</v>
      </c>
      <c r="BG257" s="19">
        <v>169659.568</v>
      </c>
      <c r="BH257" s="19">
        <v>36890.582000000002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19">
        <v>0</v>
      </c>
      <c r="BP257" s="19">
        <v>0</v>
      </c>
      <c r="BQ257" s="18">
        <v>222696.42</v>
      </c>
      <c r="BR257" s="11">
        <v>16146.27</v>
      </c>
      <c r="BS257" s="11">
        <v>169659.568</v>
      </c>
      <c r="BT257" s="11">
        <v>36890.582000000002</v>
      </c>
      <c r="BU257" s="11">
        <v>0</v>
      </c>
      <c r="BV257" s="11">
        <v>0</v>
      </c>
      <c r="BW257" s="7"/>
    </row>
    <row r="258" spans="1:75" ht="47.25" x14ac:dyDescent="0.25">
      <c r="A258" s="7"/>
      <c r="B258" s="13" t="s">
        <v>237</v>
      </c>
      <c r="C258" s="13" t="s">
        <v>38</v>
      </c>
      <c r="D258" s="13" t="s">
        <v>247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3"/>
      <c r="T258" s="14" t="s">
        <v>108</v>
      </c>
      <c r="U258" s="11">
        <v>153148.86799999999</v>
      </c>
      <c r="V258" s="11">
        <v>0</v>
      </c>
      <c r="W258" s="11">
        <v>153148.86799999999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8">
        <v>153148.86799999999</v>
      </c>
      <c r="AH258" s="19">
        <v>0</v>
      </c>
      <c r="AI258" s="19">
        <v>153148.86799999999</v>
      </c>
      <c r="AJ258" s="19">
        <v>0</v>
      </c>
      <c r="AK258" s="19">
        <v>0</v>
      </c>
      <c r="AL258" s="19">
        <v>0</v>
      </c>
      <c r="AM258" s="19">
        <v>154841.85</v>
      </c>
      <c r="AN258" s="19">
        <v>0</v>
      </c>
      <c r="AO258" s="19">
        <v>154841.85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8">
        <v>154841.85</v>
      </c>
      <c r="AZ258" s="19">
        <v>0</v>
      </c>
      <c r="BA258" s="19">
        <v>154841.85</v>
      </c>
      <c r="BB258" s="19">
        <v>0</v>
      </c>
      <c r="BC258" s="19">
        <v>0</v>
      </c>
      <c r="BD258" s="19">
        <v>0</v>
      </c>
      <c r="BE258" s="19">
        <v>154841.85</v>
      </c>
      <c r="BF258" s="19">
        <v>0</v>
      </c>
      <c r="BG258" s="19">
        <v>154841.85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19">
        <v>0</v>
      </c>
      <c r="BP258" s="19">
        <v>0</v>
      </c>
      <c r="BQ258" s="18">
        <v>154841.85</v>
      </c>
      <c r="BR258" s="11">
        <v>0</v>
      </c>
      <c r="BS258" s="11">
        <v>154841.85</v>
      </c>
      <c r="BT258" s="11">
        <v>0</v>
      </c>
      <c r="BU258" s="11">
        <v>0</v>
      </c>
      <c r="BV258" s="11">
        <v>0</v>
      </c>
      <c r="BW258" s="7"/>
    </row>
    <row r="259" spans="1:75" ht="94.5" x14ac:dyDescent="0.25">
      <c r="A259" s="7"/>
      <c r="B259" s="13" t="s">
        <v>237</v>
      </c>
      <c r="C259" s="13" t="s">
        <v>38</v>
      </c>
      <c r="D259" s="13" t="s">
        <v>247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3" t="s">
        <v>42</v>
      </c>
      <c r="T259" s="14" t="s">
        <v>43</v>
      </c>
      <c r="U259" s="11">
        <v>22095.695</v>
      </c>
      <c r="V259" s="11">
        <v>0</v>
      </c>
      <c r="W259" s="11">
        <v>22095.695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8">
        <v>22095.695</v>
      </c>
      <c r="AH259" s="19">
        <v>0</v>
      </c>
      <c r="AI259" s="19">
        <v>22095.695</v>
      </c>
      <c r="AJ259" s="19">
        <v>0</v>
      </c>
      <c r="AK259" s="19">
        <v>0</v>
      </c>
      <c r="AL259" s="19">
        <v>0</v>
      </c>
      <c r="AM259" s="19">
        <v>22095.695</v>
      </c>
      <c r="AN259" s="19">
        <v>0</v>
      </c>
      <c r="AO259" s="19">
        <v>22095.695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8">
        <v>22095.695</v>
      </c>
      <c r="AZ259" s="19">
        <v>0</v>
      </c>
      <c r="BA259" s="19">
        <v>22095.695</v>
      </c>
      <c r="BB259" s="19">
        <v>0</v>
      </c>
      <c r="BC259" s="19">
        <v>0</v>
      </c>
      <c r="BD259" s="19">
        <v>0</v>
      </c>
      <c r="BE259" s="19">
        <v>22095.695</v>
      </c>
      <c r="BF259" s="19">
        <v>0</v>
      </c>
      <c r="BG259" s="19">
        <v>22095.695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8">
        <v>22095.695</v>
      </c>
      <c r="BR259" s="11">
        <v>0</v>
      </c>
      <c r="BS259" s="11">
        <v>22095.695</v>
      </c>
      <c r="BT259" s="11">
        <v>0</v>
      </c>
      <c r="BU259" s="11">
        <v>0</v>
      </c>
      <c r="BV259" s="11">
        <v>0</v>
      </c>
      <c r="BW259" s="7"/>
    </row>
    <row r="260" spans="1:75" ht="47.25" x14ac:dyDescent="0.25">
      <c r="A260" s="7"/>
      <c r="B260" s="13" t="s">
        <v>237</v>
      </c>
      <c r="C260" s="13" t="s">
        <v>38</v>
      </c>
      <c r="D260" s="13" t="s">
        <v>247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3" t="s">
        <v>50</v>
      </c>
      <c r="T260" s="14" t="s">
        <v>51</v>
      </c>
      <c r="U260" s="11">
        <v>146.04599999999999</v>
      </c>
      <c r="V260" s="11">
        <v>0</v>
      </c>
      <c r="W260" s="11">
        <v>146.04599999999999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8">
        <v>146.04599999999999</v>
      </c>
      <c r="AH260" s="19">
        <v>0</v>
      </c>
      <c r="AI260" s="19">
        <v>146.04599999999999</v>
      </c>
      <c r="AJ260" s="19">
        <v>0</v>
      </c>
      <c r="AK260" s="19">
        <v>0</v>
      </c>
      <c r="AL260" s="19">
        <v>0</v>
      </c>
      <c r="AM260" s="19">
        <v>146.04599999999999</v>
      </c>
      <c r="AN260" s="19">
        <v>0</v>
      </c>
      <c r="AO260" s="19">
        <v>146.04599999999999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8">
        <v>146.04599999999999</v>
      </c>
      <c r="AZ260" s="19">
        <v>0</v>
      </c>
      <c r="BA260" s="19">
        <v>146.04599999999999</v>
      </c>
      <c r="BB260" s="19">
        <v>0</v>
      </c>
      <c r="BC260" s="19">
        <v>0</v>
      </c>
      <c r="BD260" s="19">
        <v>0</v>
      </c>
      <c r="BE260" s="19">
        <v>146.04599999999999</v>
      </c>
      <c r="BF260" s="19">
        <v>0</v>
      </c>
      <c r="BG260" s="19">
        <v>146.04599999999999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>
        <v>0</v>
      </c>
      <c r="BO260" s="19">
        <v>0</v>
      </c>
      <c r="BP260" s="19">
        <v>0</v>
      </c>
      <c r="BQ260" s="18">
        <v>146.04599999999999</v>
      </c>
      <c r="BR260" s="11">
        <v>0</v>
      </c>
      <c r="BS260" s="11">
        <v>146.04599999999999</v>
      </c>
      <c r="BT260" s="11">
        <v>0</v>
      </c>
      <c r="BU260" s="11">
        <v>0</v>
      </c>
      <c r="BV260" s="11">
        <v>0</v>
      </c>
      <c r="BW260" s="7"/>
    </row>
    <row r="261" spans="1:75" ht="47.25" x14ac:dyDescent="0.25">
      <c r="A261" s="7"/>
      <c r="B261" s="13" t="s">
        <v>237</v>
      </c>
      <c r="C261" s="13" t="s">
        <v>38</v>
      </c>
      <c r="D261" s="13" t="s">
        <v>247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3" t="s">
        <v>93</v>
      </c>
      <c r="T261" s="14" t="s">
        <v>94</v>
      </c>
      <c r="U261" s="11">
        <v>129723.223</v>
      </c>
      <c r="V261" s="11">
        <v>0</v>
      </c>
      <c r="W261" s="11">
        <v>129723.223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8">
        <v>129723.223</v>
      </c>
      <c r="AH261" s="19">
        <v>0</v>
      </c>
      <c r="AI261" s="19">
        <v>129723.223</v>
      </c>
      <c r="AJ261" s="19">
        <v>0</v>
      </c>
      <c r="AK261" s="19">
        <v>0</v>
      </c>
      <c r="AL261" s="19">
        <v>0</v>
      </c>
      <c r="AM261" s="19">
        <v>129723.223</v>
      </c>
      <c r="AN261" s="19">
        <v>0</v>
      </c>
      <c r="AO261" s="19">
        <v>129723.223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8">
        <v>129723.223</v>
      </c>
      <c r="AZ261" s="19">
        <v>0</v>
      </c>
      <c r="BA261" s="19">
        <v>129723.223</v>
      </c>
      <c r="BB261" s="19">
        <v>0</v>
      </c>
      <c r="BC261" s="19">
        <v>0</v>
      </c>
      <c r="BD261" s="19">
        <v>0</v>
      </c>
      <c r="BE261" s="19">
        <v>129723.223</v>
      </c>
      <c r="BF261" s="19">
        <v>0</v>
      </c>
      <c r="BG261" s="19">
        <v>129723.223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19">
        <v>0</v>
      </c>
      <c r="BN261" s="19">
        <v>0</v>
      </c>
      <c r="BO261" s="19">
        <v>0</v>
      </c>
      <c r="BP261" s="19">
        <v>0</v>
      </c>
      <c r="BQ261" s="18">
        <v>129723.223</v>
      </c>
      <c r="BR261" s="11">
        <v>0</v>
      </c>
      <c r="BS261" s="11">
        <v>129723.223</v>
      </c>
      <c r="BT261" s="11">
        <v>0</v>
      </c>
      <c r="BU261" s="11">
        <v>0</v>
      </c>
      <c r="BV261" s="11">
        <v>0</v>
      </c>
      <c r="BW261" s="7"/>
    </row>
    <row r="262" spans="1:75" ht="15.75" x14ac:dyDescent="0.25">
      <c r="A262" s="7"/>
      <c r="B262" s="13" t="s">
        <v>237</v>
      </c>
      <c r="C262" s="13" t="s">
        <v>38</v>
      </c>
      <c r="D262" s="13" t="s">
        <v>247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3" t="s">
        <v>64</v>
      </c>
      <c r="T262" s="14" t="s">
        <v>65</v>
      </c>
      <c r="U262" s="11">
        <v>1183.904</v>
      </c>
      <c r="V262" s="11">
        <v>0</v>
      </c>
      <c r="W262" s="11">
        <v>1183.904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8">
        <v>1183.904</v>
      </c>
      <c r="AH262" s="19">
        <v>0</v>
      </c>
      <c r="AI262" s="19">
        <v>1183.904</v>
      </c>
      <c r="AJ262" s="19">
        <v>0</v>
      </c>
      <c r="AK262" s="19">
        <v>0</v>
      </c>
      <c r="AL262" s="19">
        <v>0</v>
      </c>
      <c r="AM262" s="19">
        <v>2876.886</v>
      </c>
      <c r="AN262" s="19">
        <v>0</v>
      </c>
      <c r="AO262" s="19">
        <v>2876.886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8">
        <v>2876.886</v>
      </c>
      <c r="AZ262" s="19">
        <v>0</v>
      </c>
      <c r="BA262" s="19">
        <v>2876.886</v>
      </c>
      <c r="BB262" s="19">
        <v>0</v>
      </c>
      <c r="BC262" s="19">
        <v>0</v>
      </c>
      <c r="BD262" s="19">
        <v>0</v>
      </c>
      <c r="BE262" s="19">
        <v>2876.886</v>
      </c>
      <c r="BF262" s="19">
        <v>0</v>
      </c>
      <c r="BG262" s="19">
        <v>2876.886</v>
      </c>
      <c r="BH262" s="19">
        <v>0</v>
      </c>
      <c r="BI262" s="19">
        <v>0</v>
      </c>
      <c r="BJ262" s="19">
        <v>0</v>
      </c>
      <c r="BK262" s="19">
        <v>0</v>
      </c>
      <c r="BL262" s="19">
        <v>0</v>
      </c>
      <c r="BM262" s="19">
        <v>0</v>
      </c>
      <c r="BN262" s="19">
        <v>0</v>
      </c>
      <c r="BO262" s="19">
        <v>0</v>
      </c>
      <c r="BP262" s="19">
        <v>0</v>
      </c>
      <c r="BQ262" s="18">
        <v>2876.886</v>
      </c>
      <c r="BR262" s="11">
        <v>0</v>
      </c>
      <c r="BS262" s="11">
        <v>2876.886</v>
      </c>
      <c r="BT262" s="11">
        <v>0</v>
      </c>
      <c r="BU262" s="11">
        <v>0</v>
      </c>
      <c r="BV262" s="11">
        <v>0</v>
      </c>
      <c r="BW262" s="7"/>
    </row>
    <row r="263" spans="1:75" ht="78.75" x14ac:dyDescent="0.25">
      <c r="A263" s="7"/>
      <c r="B263" s="13" t="s">
        <v>237</v>
      </c>
      <c r="C263" s="13" t="s">
        <v>38</v>
      </c>
      <c r="D263" s="13" t="s">
        <v>254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3"/>
      <c r="T263" s="14" t="s">
        <v>255</v>
      </c>
      <c r="U263" s="11">
        <v>11050.1</v>
      </c>
      <c r="V263" s="11">
        <v>11050.1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8">
        <v>11050.1</v>
      </c>
      <c r="AH263" s="19">
        <v>11050.1</v>
      </c>
      <c r="AI263" s="19">
        <v>0</v>
      </c>
      <c r="AJ263" s="19">
        <v>0</v>
      </c>
      <c r="AK263" s="19">
        <v>0</v>
      </c>
      <c r="AL263" s="19">
        <v>0</v>
      </c>
      <c r="AM263" s="19">
        <v>10600.9</v>
      </c>
      <c r="AN263" s="19">
        <v>10600.9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v>0</v>
      </c>
      <c r="AU263" s="19">
        <v>0</v>
      </c>
      <c r="AV263" s="19">
        <v>0</v>
      </c>
      <c r="AW263" s="19">
        <v>0</v>
      </c>
      <c r="AX263" s="19">
        <v>0</v>
      </c>
      <c r="AY263" s="18">
        <v>10600.9</v>
      </c>
      <c r="AZ263" s="19">
        <v>10600.9</v>
      </c>
      <c r="BA263" s="19">
        <v>0</v>
      </c>
      <c r="BB263" s="19">
        <v>0</v>
      </c>
      <c r="BC263" s="19">
        <v>0</v>
      </c>
      <c r="BD263" s="19">
        <v>0</v>
      </c>
      <c r="BE263" s="19">
        <v>10600.9</v>
      </c>
      <c r="BF263" s="19">
        <v>10600.9</v>
      </c>
      <c r="BG263" s="19">
        <v>0</v>
      </c>
      <c r="BH263" s="19">
        <v>0</v>
      </c>
      <c r="BI263" s="19">
        <v>0</v>
      </c>
      <c r="BJ263" s="19">
        <v>0</v>
      </c>
      <c r="BK263" s="19">
        <v>0</v>
      </c>
      <c r="BL263" s="19">
        <v>0</v>
      </c>
      <c r="BM263" s="19">
        <v>0</v>
      </c>
      <c r="BN263" s="19">
        <v>0</v>
      </c>
      <c r="BO263" s="19">
        <v>0</v>
      </c>
      <c r="BP263" s="19">
        <v>0</v>
      </c>
      <c r="BQ263" s="18">
        <v>10600.9</v>
      </c>
      <c r="BR263" s="11">
        <v>10600.9</v>
      </c>
      <c r="BS263" s="11">
        <v>0</v>
      </c>
      <c r="BT263" s="11">
        <v>0</v>
      </c>
      <c r="BU263" s="11">
        <v>0</v>
      </c>
      <c r="BV263" s="11">
        <v>0</v>
      </c>
      <c r="BW263" s="7"/>
    </row>
    <row r="264" spans="1:75" ht="94.5" x14ac:dyDescent="0.25">
      <c r="A264" s="7"/>
      <c r="B264" s="13" t="s">
        <v>237</v>
      </c>
      <c r="C264" s="13" t="s">
        <v>38</v>
      </c>
      <c r="D264" s="13" t="s">
        <v>254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3" t="s">
        <v>42</v>
      </c>
      <c r="T264" s="14" t="s">
        <v>43</v>
      </c>
      <c r="U264" s="11">
        <v>988.21799999999996</v>
      </c>
      <c r="V264" s="11">
        <v>988.21799999999996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8">
        <v>988.21799999999996</v>
      </c>
      <c r="AH264" s="19">
        <v>988.21799999999996</v>
      </c>
      <c r="AI264" s="19">
        <v>0</v>
      </c>
      <c r="AJ264" s="19">
        <v>0</v>
      </c>
      <c r="AK264" s="19">
        <v>0</v>
      </c>
      <c r="AL264" s="19">
        <v>0</v>
      </c>
      <c r="AM264" s="19">
        <v>988.21799999999996</v>
      </c>
      <c r="AN264" s="19">
        <v>988.21799999999996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8">
        <v>988.21799999999996</v>
      </c>
      <c r="AZ264" s="19">
        <v>988.21799999999996</v>
      </c>
      <c r="BA264" s="19">
        <v>0</v>
      </c>
      <c r="BB264" s="19">
        <v>0</v>
      </c>
      <c r="BC264" s="19">
        <v>0</v>
      </c>
      <c r="BD264" s="19">
        <v>0</v>
      </c>
      <c r="BE264" s="19">
        <v>988.21799999999996</v>
      </c>
      <c r="BF264" s="19">
        <v>988.21799999999996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19">
        <v>0</v>
      </c>
      <c r="BP264" s="19">
        <v>0</v>
      </c>
      <c r="BQ264" s="18">
        <v>988.21799999999996</v>
      </c>
      <c r="BR264" s="11">
        <v>988.21799999999996</v>
      </c>
      <c r="BS264" s="11">
        <v>0</v>
      </c>
      <c r="BT264" s="11">
        <v>0</v>
      </c>
      <c r="BU264" s="11">
        <v>0</v>
      </c>
      <c r="BV264" s="11">
        <v>0</v>
      </c>
      <c r="BW264" s="7"/>
    </row>
    <row r="265" spans="1:75" ht="47.25" x14ac:dyDescent="0.25">
      <c r="A265" s="7"/>
      <c r="B265" s="13" t="s">
        <v>237</v>
      </c>
      <c r="C265" s="13" t="s">
        <v>38</v>
      </c>
      <c r="D265" s="13" t="s">
        <v>254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3" t="s">
        <v>93</v>
      </c>
      <c r="T265" s="14" t="s">
        <v>94</v>
      </c>
      <c r="U265" s="11">
        <v>10061.882</v>
      </c>
      <c r="V265" s="11">
        <v>10061.882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8">
        <v>10061.882</v>
      </c>
      <c r="AH265" s="19">
        <v>10061.882</v>
      </c>
      <c r="AI265" s="19">
        <v>0</v>
      </c>
      <c r="AJ265" s="19">
        <v>0</v>
      </c>
      <c r="AK265" s="19">
        <v>0</v>
      </c>
      <c r="AL265" s="19">
        <v>0</v>
      </c>
      <c r="AM265" s="19">
        <v>9612.6820000000007</v>
      </c>
      <c r="AN265" s="19">
        <v>9612.6820000000007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8">
        <v>9612.6820000000007</v>
      </c>
      <c r="AZ265" s="19">
        <v>9612.6820000000007</v>
      </c>
      <c r="BA265" s="19">
        <v>0</v>
      </c>
      <c r="BB265" s="19">
        <v>0</v>
      </c>
      <c r="BC265" s="19">
        <v>0</v>
      </c>
      <c r="BD265" s="19">
        <v>0</v>
      </c>
      <c r="BE265" s="19">
        <v>9612.6820000000007</v>
      </c>
      <c r="BF265" s="19">
        <v>9612.6820000000007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19">
        <v>0</v>
      </c>
      <c r="BP265" s="19">
        <v>0</v>
      </c>
      <c r="BQ265" s="18">
        <v>9612.6820000000007</v>
      </c>
      <c r="BR265" s="11">
        <v>9612.6820000000007</v>
      </c>
      <c r="BS265" s="11">
        <v>0</v>
      </c>
      <c r="BT265" s="11">
        <v>0</v>
      </c>
      <c r="BU265" s="11">
        <v>0</v>
      </c>
      <c r="BV265" s="11">
        <v>0</v>
      </c>
      <c r="BW265" s="7"/>
    </row>
    <row r="266" spans="1:75" ht="47.25" x14ac:dyDescent="0.25">
      <c r="A266" s="7"/>
      <c r="B266" s="13" t="s">
        <v>237</v>
      </c>
      <c r="C266" s="13" t="s">
        <v>38</v>
      </c>
      <c r="D266" s="13" t="s">
        <v>248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3"/>
      <c r="T266" s="14" t="s">
        <v>249</v>
      </c>
      <c r="U266" s="11">
        <v>28967.868999999999</v>
      </c>
      <c r="V266" s="11">
        <v>0</v>
      </c>
      <c r="W266" s="11">
        <v>0</v>
      </c>
      <c r="X266" s="11">
        <v>28967.868999999999</v>
      </c>
      <c r="Y266" s="11">
        <v>0</v>
      </c>
      <c r="Z266" s="11">
        <v>0</v>
      </c>
      <c r="AA266" s="11">
        <v>3650</v>
      </c>
      <c r="AB266" s="11">
        <v>0</v>
      </c>
      <c r="AC266" s="11">
        <v>0</v>
      </c>
      <c r="AD266" s="11">
        <v>3650</v>
      </c>
      <c r="AE266" s="11">
        <v>0</v>
      </c>
      <c r="AF266" s="11">
        <v>0</v>
      </c>
      <c r="AG266" s="18">
        <v>32617.868999999999</v>
      </c>
      <c r="AH266" s="19">
        <v>0</v>
      </c>
      <c r="AI266" s="19">
        <v>0</v>
      </c>
      <c r="AJ266" s="19">
        <v>32617.868999999999</v>
      </c>
      <c r="AK266" s="19">
        <v>0</v>
      </c>
      <c r="AL266" s="19">
        <v>0</v>
      </c>
      <c r="AM266" s="19">
        <v>33881.1731</v>
      </c>
      <c r="AN266" s="19">
        <v>0</v>
      </c>
      <c r="AO266" s="19">
        <v>0</v>
      </c>
      <c r="AP266" s="19">
        <v>33881.1731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8">
        <v>33881.1731</v>
      </c>
      <c r="AZ266" s="19">
        <v>0</v>
      </c>
      <c r="BA266" s="19">
        <v>0</v>
      </c>
      <c r="BB266" s="19">
        <v>33881.1731</v>
      </c>
      <c r="BC266" s="19">
        <v>0</v>
      </c>
      <c r="BD266" s="19">
        <v>0</v>
      </c>
      <c r="BE266" s="19">
        <v>34041.618499999997</v>
      </c>
      <c r="BF266" s="19">
        <v>0</v>
      </c>
      <c r="BG266" s="19">
        <v>0</v>
      </c>
      <c r="BH266" s="19">
        <v>34041.618499999997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19">
        <v>0</v>
      </c>
      <c r="BP266" s="19">
        <v>0</v>
      </c>
      <c r="BQ266" s="18">
        <v>34041.618499999997</v>
      </c>
      <c r="BR266" s="11">
        <v>0</v>
      </c>
      <c r="BS266" s="11">
        <v>0</v>
      </c>
      <c r="BT266" s="11">
        <v>34041.618499999997</v>
      </c>
      <c r="BU266" s="11">
        <v>0</v>
      </c>
      <c r="BV266" s="11">
        <v>0</v>
      </c>
      <c r="BW266" s="7"/>
    </row>
    <row r="267" spans="1:75" ht="47.25" x14ac:dyDescent="0.25">
      <c r="A267" s="7"/>
      <c r="B267" s="13" t="s">
        <v>237</v>
      </c>
      <c r="C267" s="13" t="s">
        <v>38</v>
      </c>
      <c r="D267" s="13" t="s">
        <v>248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3" t="s">
        <v>93</v>
      </c>
      <c r="T267" s="14" t="s">
        <v>94</v>
      </c>
      <c r="U267" s="11">
        <v>28967.868999999999</v>
      </c>
      <c r="V267" s="11">
        <v>0</v>
      </c>
      <c r="W267" s="11">
        <v>0</v>
      </c>
      <c r="X267" s="11">
        <v>28967.868999999999</v>
      </c>
      <c r="Y267" s="11">
        <v>0</v>
      </c>
      <c r="Z267" s="11">
        <v>0</v>
      </c>
      <c r="AA267" s="11">
        <v>1650</v>
      </c>
      <c r="AB267" s="11">
        <v>0</v>
      </c>
      <c r="AC267" s="11">
        <v>0</v>
      </c>
      <c r="AD267" s="11">
        <v>1650</v>
      </c>
      <c r="AE267" s="11">
        <v>0</v>
      </c>
      <c r="AF267" s="11">
        <v>0</v>
      </c>
      <c r="AG267" s="18">
        <v>30617.868999999999</v>
      </c>
      <c r="AH267" s="19">
        <v>0</v>
      </c>
      <c r="AI267" s="19">
        <v>0</v>
      </c>
      <c r="AJ267" s="19">
        <v>30617.868999999999</v>
      </c>
      <c r="AK267" s="19">
        <v>0</v>
      </c>
      <c r="AL267" s="19">
        <v>0</v>
      </c>
      <c r="AM267" s="19">
        <v>33881.1731</v>
      </c>
      <c r="AN267" s="19">
        <v>0</v>
      </c>
      <c r="AO267" s="19">
        <v>0</v>
      </c>
      <c r="AP267" s="19">
        <v>33881.1731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8">
        <v>33881.1731</v>
      </c>
      <c r="AZ267" s="19">
        <v>0</v>
      </c>
      <c r="BA267" s="19">
        <v>0</v>
      </c>
      <c r="BB267" s="19">
        <v>33881.1731</v>
      </c>
      <c r="BC267" s="19">
        <v>0</v>
      </c>
      <c r="BD267" s="19">
        <v>0</v>
      </c>
      <c r="BE267" s="19">
        <v>34041.618499999997</v>
      </c>
      <c r="BF267" s="19">
        <v>0</v>
      </c>
      <c r="BG267" s="19">
        <v>0</v>
      </c>
      <c r="BH267" s="19">
        <v>34041.618499999997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19">
        <v>0</v>
      </c>
      <c r="BP267" s="19">
        <v>0</v>
      </c>
      <c r="BQ267" s="18">
        <v>34041.618499999997</v>
      </c>
      <c r="BR267" s="11">
        <v>0</v>
      </c>
      <c r="BS267" s="11">
        <v>0</v>
      </c>
      <c r="BT267" s="11">
        <v>34041.618499999997</v>
      </c>
      <c r="BU267" s="11">
        <v>0</v>
      </c>
      <c r="BV267" s="11">
        <v>0</v>
      </c>
      <c r="BW267" s="7"/>
    </row>
    <row r="268" spans="1:75" ht="15.75" x14ac:dyDescent="0.25">
      <c r="A268" s="7"/>
      <c r="B268" s="13" t="s">
        <v>237</v>
      </c>
      <c r="C268" s="13" t="s">
        <v>38</v>
      </c>
      <c r="D268" s="13" t="s">
        <v>248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3" t="s">
        <v>64</v>
      </c>
      <c r="T268" s="14" t="s">
        <v>65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2000</v>
      </c>
      <c r="AB268" s="11">
        <v>0</v>
      </c>
      <c r="AC268" s="11">
        <v>0</v>
      </c>
      <c r="AD268" s="11">
        <v>2000</v>
      </c>
      <c r="AE268" s="11">
        <v>0</v>
      </c>
      <c r="AF268" s="11">
        <v>0</v>
      </c>
      <c r="AG268" s="18">
        <v>2000</v>
      </c>
      <c r="AH268" s="19">
        <v>0</v>
      </c>
      <c r="AI268" s="19">
        <v>0</v>
      </c>
      <c r="AJ268" s="19">
        <v>2000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8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19">
        <v>0</v>
      </c>
      <c r="BP268" s="19">
        <v>0</v>
      </c>
      <c r="BQ268" s="18"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7"/>
    </row>
    <row r="269" spans="1:75" ht="47.25" x14ac:dyDescent="0.25">
      <c r="A269" s="7"/>
      <c r="B269" s="13" t="s">
        <v>237</v>
      </c>
      <c r="C269" s="13" t="s">
        <v>38</v>
      </c>
      <c r="D269" s="13" t="s">
        <v>256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3"/>
      <c r="T269" s="14" t="s">
        <v>257</v>
      </c>
      <c r="U269" s="11">
        <v>1242.8019999999999</v>
      </c>
      <c r="V269" s="11">
        <v>0</v>
      </c>
      <c r="W269" s="11">
        <v>0</v>
      </c>
      <c r="X269" s="11">
        <v>1242.8019999999999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8">
        <v>1242.8019999999999</v>
      </c>
      <c r="AH269" s="19">
        <v>0</v>
      </c>
      <c r="AI269" s="19">
        <v>0</v>
      </c>
      <c r="AJ269" s="19">
        <v>1242.8019999999999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8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1158.9100000000001</v>
      </c>
      <c r="BF269" s="19">
        <v>0</v>
      </c>
      <c r="BG269" s="19">
        <v>0</v>
      </c>
      <c r="BH269" s="19">
        <v>1158.9100000000001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19">
        <v>0</v>
      </c>
      <c r="BP269" s="19">
        <v>0</v>
      </c>
      <c r="BQ269" s="18">
        <v>1158.9100000000001</v>
      </c>
      <c r="BR269" s="11">
        <v>0</v>
      </c>
      <c r="BS269" s="11">
        <v>0</v>
      </c>
      <c r="BT269" s="11">
        <v>1158.9100000000001</v>
      </c>
      <c r="BU269" s="11">
        <v>0</v>
      </c>
      <c r="BV269" s="11">
        <v>0</v>
      </c>
      <c r="BW269" s="7"/>
    </row>
    <row r="270" spans="1:75" ht="47.25" x14ac:dyDescent="0.25">
      <c r="A270" s="7"/>
      <c r="B270" s="13" t="s">
        <v>237</v>
      </c>
      <c r="C270" s="13" t="s">
        <v>38</v>
      </c>
      <c r="D270" s="13" t="s">
        <v>256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3" t="s">
        <v>93</v>
      </c>
      <c r="T270" s="14" t="s">
        <v>94</v>
      </c>
      <c r="U270" s="11">
        <v>1242.8019999999999</v>
      </c>
      <c r="V270" s="11">
        <v>0</v>
      </c>
      <c r="W270" s="11">
        <v>0</v>
      </c>
      <c r="X270" s="11">
        <v>1242.8019999999999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8">
        <v>1242.8019999999999</v>
      </c>
      <c r="AH270" s="19">
        <v>0</v>
      </c>
      <c r="AI270" s="19">
        <v>0</v>
      </c>
      <c r="AJ270" s="19">
        <v>1242.8019999999999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8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1158.9100000000001</v>
      </c>
      <c r="BF270" s="19">
        <v>0</v>
      </c>
      <c r="BG270" s="19">
        <v>0</v>
      </c>
      <c r="BH270" s="19">
        <v>1158.9100000000001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19">
        <v>0</v>
      </c>
      <c r="BP270" s="19">
        <v>0</v>
      </c>
      <c r="BQ270" s="18">
        <v>1158.9100000000001</v>
      </c>
      <c r="BR270" s="11">
        <v>0</v>
      </c>
      <c r="BS270" s="11">
        <v>0</v>
      </c>
      <c r="BT270" s="11">
        <v>1158.9100000000001</v>
      </c>
      <c r="BU270" s="11">
        <v>0</v>
      </c>
      <c r="BV270" s="11">
        <v>0</v>
      </c>
      <c r="BW270" s="7"/>
    </row>
    <row r="271" spans="1:75" ht="15.75" x14ac:dyDescent="0.25">
      <c r="A271" s="7"/>
      <c r="B271" s="13" t="s">
        <v>237</v>
      </c>
      <c r="C271" s="13" t="s">
        <v>38</v>
      </c>
      <c r="D271" s="13" t="s">
        <v>258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3"/>
      <c r="T271" s="14" t="s">
        <v>259</v>
      </c>
      <c r="U271" s="11">
        <v>729.72199999999998</v>
      </c>
      <c r="V271" s="11">
        <v>0</v>
      </c>
      <c r="W271" s="11">
        <v>0</v>
      </c>
      <c r="X271" s="11">
        <v>729.72199999999998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8">
        <v>729.72199999999998</v>
      </c>
      <c r="AH271" s="19">
        <v>0</v>
      </c>
      <c r="AI271" s="19">
        <v>0</v>
      </c>
      <c r="AJ271" s="19">
        <v>729.72199999999998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8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8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7"/>
    </row>
    <row r="272" spans="1:75" ht="47.25" x14ac:dyDescent="0.25">
      <c r="A272" s="7"/>
      <c r="B272" s="13" t="s">
        <v>237</v>
      </c>
      <c r="C272" s="13" t="s">
        <v>38</v>
      </c>
      <c r="D272" s="13" t="s">
        <v>258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3" t="s">
        <v>93</v>
      </c>
      <c r="T272" s="14" t="s">
        <v>94</v>
      </c>
      <c r="U272" s="11">
        <v>729.72199999999998</v>
      </c>
      <c r="V272" s="11">
        <v>0</v>
      </c>
      <c r="W272" s="11">
        <v>0</v>
      </c>
      <c r="X272" s="11">
        <v>729.72199999999998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8">
        <v>729.72199999999998</v>
      </c>
      <c r="AH272" s="19">
        <v>0</v>
      </c>
      <c r="AI272" s="19">
        <v>0</v>
      </c>
      <c r="AJ272" s="19">
        <v>729.72199999999998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8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8"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7"/>
    </row>
    <row r="273" spans="1:75" ht="31.5" x14ac:dyDescent="0.25">
      <c r="A273" s="7"/>
      <c r="B273" s="13" t="s">
        <v>237</v>
      </c>
      <c r="C273" s="13" t="s">
        <v>38</v>
      </c>
      <c r="D273" s="13" t="s">
        <v>260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3"/>
      <c r="T273" s="14" t="s">
        <v>261</v>
      </c>
      <c r="U273" s="11">
        <v>106.902</v>
      </c>
      <c r="V273" s="11">
        <v>0</v>
      </c>
      <c r="W273" s="11">
        <v>0</v>
      </c>
      <c r="X273" s="11">
        <v>106.902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8">
        <v>106.902</v>
      </c>
      <c r="AH273" s="19">
        <v>0</v>
      </c>
      <c r="AI273" s="19">
        <v>0</v>
      </c>
      <c r="AJ273" s="19">
        <v>106.902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0</v>
      </c>
      <c r="AY273" s="18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19">
        <v>0</v>
      </c>
      <c r="BP273" s="19">
        <v>0</v>
      </c>
      <c r="BQ273" s="18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7"/>
    </row>
    <row r="274" spans="1:75" ht="47.25" x14ac:dyDescent="0.25">
      <c r="A274" s="7"/>
      <c r="B274" s="13" t="s">
        <v>237</v>
      </c>
      <c r="C274" s="13" t="s">
        <v>38</v>
      </c>
      <c r="D274" s="13" t="s">
        <v>260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3" t="s">
        <v>93</v>
      </c>
      <c r="T274" s="14" t="s">
        <v>94</v>
      </c>
      <c r="U274" s="11">
        <v>106.902</v>
      </c>
      <c r="V274" s="11">
        <v>0</v>
      </c>
      <c r="W274" s="11">
        <v>0</v>
      </c>
      <c r="X274" s="11">
        <v>106.902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8">
        <v>106.902</v>
      </c>
      <c r="AH274" s="19">
        <v>0</v>
      </c>
      <c r="AI274" s="19">
        <v>0</v>
      </c>
      <c r="AJ274" s="19">
        <v>106.902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v>0</v>
      </c>
      <c r="AU274" s="19">
        <v>0</v>
      </c>
      <c r="AV274" s="19">
        <v>0</v>
      </c>
      <c r="AW274" s="19">
        <v>0</v>
      </c>
      <c r="AX274" s="19">
        <v>0</v>
      </c>
      <c r="AY274" s="18">
        <v>0</v>
      </c>
      <c r="AZ274" s="19">
        <v>0</v>
      </c>
      <c r="BA274" s="19">
        <v>0</v>
      </c>
      <c r="BB274" s="19">
        <v>0</v>
      </c>
      <c r="BC274" s="19">
        <v>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19">
        <v>0</v>
      </c>
      <c r="BP274" s="19">
        <v>0</v>
      </c>
      <c r="BQ274" s="18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7"/>
    </row>
    <row r="275" spans="1:75" ht="47.25" x14ac:dyDescent="0.25">
      <c r="A275" s="7"/>
      <c r="B275" s="13" t="s">
        <v>237</v>
      </c>
      <c r="C275" s="13" t="s">
        <v>38</v>
      </c>
      <c r="D275" s="13" t="s">
        <v>262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3"/>
      <c r="T275" s="14" t="s">
        <v>246</v>
      </c>
      <c r="U275" s="11">
        <v>1805.7349999999999</v>
      </c>
      <c r="V275" s="11">
        <v>0</v>
      </c>
      <c r="W275" s="11">
        <v>0</v>
      </c>
      <c r="X275" s="11">
        <v>1805.7349999999999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8">
        <v>1805.7349999999999</v>
      </c>
      <c r="AH275" s="19">
        <v>0</v>
      </c>
      <c r="AI275" s="19">
        <v>0</v>
      </c>
      <c r="AJ275" s="19">
        <v>1805.7349999999999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8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v>0</v>
      </c>
      <c r="BK275" s="19">
        <v>0</v>
      </c>
      <c r="BL275" s="19">
        <v>0</v>
      </c>
      <c r="BM275" s="19">
        <v>0</v>
      </c>
      <c r="BN275" s="19">
        <v>0</v>
      </c>
      <c r="BO275" s="19">
        <v>0</v>
      </c>
      <c r="BP275" s="19">
        <v>0</v>
      </c>
      <c r="BQ275" s="18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7"/>
    </row>
    <row r="276" spans="1:75" ht="47.25" x14ac:dyDescent="0.25">
      <c r="A276" s="7"/>
      <c r="B276" s="13" t="s">
        <v>237</v>
      </c>
      <c r="C276" s="13" t="s">
        <v>38</v>
      </c>
      <c r="D276" s="13" t="s">
        <v>262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3" t="s">
        <v>50</v>
      </c>
      <c r="T276" s="14" t="s">
        <v>51</v>
      </c>
      <c r="U276" s="11">
        <v>401.274</v>
      </c>
      <c r="V276" s="11">
        <v>0</v>
      </c>
      <c r="W276" s="11">
        <v>0</v>
      </c>
      <c r="X276" s="11">
        <v>401.274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8">
        <v>401.274</v>
      </c>
      <c r="AH276" s="19">
        <v>0</v>
      </c>
      <c r="AI276" s="19">
        <v>0</v>
      </c>
      <c r="AJ276" s="19">
        <v>401.274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8">
        <v>0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19">
        <v>0</v>
      </c>
      <c r="BP276" s="19">
        <v>0</v>
      </c>
      <c r="BQ276" s="18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7"/>
    </row>
    <row r="277" spans="1:75" ht="47.25" x14ac:dyDescent="0.25">
      <c r="A277" s="7"/>
      <c r="B277" s="13" t="s">
        <v>237</v>
      </c>
      <c r="C277" s="13" t="s">
        <v>38</v>
      </c>
      <c r="D277" s="13" t="s">
        <v>262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3" t="s">
        <v>93</v>
      </c>
      <c r="T277" s="14" t="s">
        <v>94</v>
      </c>
      <c r="U277" s="11">
        <v>1404.461</v>
      </c>
      <c r="V277" s="11">
        <v>0</v>
      </c>
      <c r="W277" s="11">
        <v>0</v>
      </c>
      <c r="X277" s="11">
        <v>1404.461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8">
        <v>1404.461</v>
      </c>
      <c r="AH277" s="19">
        <v>0</v>
      </c>
      <c r="AI277" s="19">
        <v>0</v>
      </c>
      <c r="AJ277" s="19">
        <v>1404.461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8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v>0</v>
      </c>
      <c r="BL277" s="19">
        <v>0</v>
      </c>
      <c r="BM277" s="19">
        <v>0</v>
      </c>
      <c r="BN277" s="19">
        <v>0</v>
      </c>
      <c r="BO277" s="19">
        <v>0</v>
      </c>
      <c r="BP277" s="19">
        <v>0</v>
      </c>
      <c r="BQ277" s="18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7"/>
    </row>
    <row r="278" spans="1:75" ht="78.75" x14ac:dyDescent="0.25">
      <c r="A278" s="7"/>
      <c r="B278" s="13" t="s">
        <v>237</v>
      </c>
      <c r="C278" s="13" t="s">
        <v>38</v>
      </c>
      <c r="D278" s="13" t="s">
        <v>263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3"/>
      <c r="T278" s="14" t="s">
        <v>264</v>
      </c>
      <c r="U278" s="11">
        <v>11086.632</v>
      </c>
      <c r="V278" s="11">
        <v>5316.174</v>
      </c>
      <c r="W278" s="11">
        <v>5770.4579999999996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8">
        <v>11086.632</v>
      </c>
      <c r="AH278" s="19">
        <v>5316.174</v>
      </c>
      <c r="AI278" s="19">
        <v>5770.4579999999996</v>
      </c>
      <c r="AJ278" s="19">
        <v>0</v>
      </c>
      <c r="AK278" s="19">
        <v>0</v>
      </c>
      <c r="AL278" s="19">
        <v>0</v>
      </c>
      <c r="AM278" s="19">
        <v>10899.25</v>
      </c>
      <c r="AN278" s="19">
        <v>5381.7370000000001</v>
      </c>
      <c r="AO278" s="19">
        <v>5517.5129999999999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8">
        <v>10899.25</v>
      </c>
      <c r="AZ278" s="19">
        <v>5381.7370000000001</v>
      </c>
      <c r="BA278" s="19">
        <v>5517.5129999999999</v>
      </c>
      <c r="BB278" s="19">
        <v>0</v>
      </c>
      <c r="BC278" s="19">
        <v>0</v>
      </c>
      <c r="BD278" s="19">
        <v>0</v>
      </c>
      <c r="BE278" s="19">
        <v>10925.379000000001</v>
      </c>
      <c r="BF278" s="19">
        <v>5545.37</v>
      </c>
      <c r="BG278" s="19">
        <v>5380.009</v>
      </c>
      <c r="BH278" s="19">
        <v>0</v>
      </c>
      <c r="BI278" s="19">
        <v>0</v>
      </c>
      <c r="BJ278" s="19">
        <v>0</v>
      </c>
      <c r="BK278" s="19">
        <v>0</v>
      </c>
      <c r="BL278" s="19">
        <v>0</v>
      </c>
      <c r="BM278" s="19">
        <v>0</v>
      </c>
      <c r="BN278" s="19">
        <v>0</v>
      </c>
      <c r="BO278" s="19">
        <v>0</v>
      </c>
      <c r="BP278" s="19">
        <v>0</v>
      </c>
      <c r="BQ278" s="18">
        <v>10925.379000000001</v>
      </c>
      <c r="BR278" s="11">
        <v>5545.37</v>
      </c>
      <c r="BS278" s="11">
        <v>5380.009</v>
      </c>
      <c r="BT278" s="11">
        <v>0</v>
      </c>
      <c r="BU278" s="11">
        <v>0</v>
      </c>
      <c r="BV278" s="11">
        <v>0</v>
      </c>
      <c r="BW278" s="7"/>
    </row>
    <row r="279" spans="1:75" ht="47.25" x14ac:dyDescent="0.25">
      <c r="A279" s="7"/>
      <c r="B279" s="13" t="s">
        <v>237</v>
      </c>
      <c r="C279" s="13" t="s">
        <v>38</v>
      </c>
      <c r="D279" s="13" t="s">
        <v>263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3" t="s">
        <v>50</v>
      </c>
      <c r="T279" s="14" t="s">
        <v>51</v>
      </c>
      <c r="U279" s="11">
        <v>1608.4590000000001</v>
      </c>
      <c r="V279" s="11">
        <v>443.92099999999999</v>
      </c>
      <c r="W279" s="11">
        <v>1164.538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8">
        <v>1608.4590000000001</v>
      </c>
      <c r="AH279" s="19">
        <v>443.92099999999999</v>
      </c>
      <c r="AI279" s="19">
        <v>1164.538</v>
      </c>
      <c r="AJ279" s="19">
        <v>0</v>
      </c>
      <c r="AK279" s="19">
        <v>0</v>
      </c>
      <c r="AL279" s="19">
        <v>0</v>
      </c>
      <c r="AM279" s="19">
        <v>1333.6590000000001</v>
      </c>
      <c r="AN279" s="19">
        <v>443.92099999999999</v>
      </c>
      <c r="AO279" s="19">
        <v>889.73800000000006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8">
        <v>1333.6590000000001</v>
      </c>
      <c r="AZ279" s="19">
        <v>443.92099999999999</v>
      </c>
      <c r="BA279" s="19">
        <v>889.73800000000006</v>
      </c>
      <c r="BB279" s="19">
        <v>0</v>
      </c>
      <c r="BC279" s="19">
        <v>0</v>
      </c>
      <c r="BD279" s="19">
        <v>0</v>
      </c>
      <c r="BE279" s="19">
        <v>1333.6590000000001</v>
      </c>
      <c r="BF279" s="19">
        <v>443.92099999999999</v>
      </c>
      <c r="BG279" s="19">
        <v>889.73800000000006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19">
        <v>0</v>
      </c>
      <c r="BP279" s="19">
        <v>0</v>
      </c>
      <c r="BQ279" s="18">
        <v>1333.6590000000001</v>
      </c>
      <c r="BR279" s="11">
        <v>443.92099999999999</v>
      </c>
      <c r="BS279" s="11">
        <v>889.73800000000006</v>
      </c>
      <c r="BT279" s="11">
        <v>0</v>
      </c>
      <c r="BU279" s="11">
        <v>0</v>
      </c>
      <c r="BV279" s="11">
        <v>0</v>
      </c>
      <c r="BW279" s="7"/>
    </row>
    <row r="280" spans="1:75" ht="47.25" x14ac:dyDescent="0.25">
      <c r="A280" s="7"/>
      <c r="B280" s="13" t="s">
        <v>237</v>
      </c>
      <c r="C280" s="13" t="s">
        <v>38</v>
      </c>
      <c r="D280" s="13" t="s">
        <v>263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3" t="s">
        <v>93</v>
      </c>
      <c r="T280" s="14" t="s">
        <v>94</v>
      </c>
      <c r="U280" s="11">
        <v>9478.1730000000007</v>
      </c>
      <c r="V280" s="11">
        <v>4872.2529999999997</v>
      </c>
      <c r="W280" s="11">
        <v>4605.92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8">
        <v>9478.1730000000007</v>
      </c>
      <c r="AH280" s="19">
        <v>4872.2529999999997</v>
      </c>
      <c r="AI280" s="19">
        <v>4605.92</v>
      </c>
      <c r="AJ280" s="19">
        <v>0</v>
      </c>
      <c r="AK280" s="19">
        <v>0</v>
      </c>
      <c r="AL280" s="19">
        <v>0</v>
      </c>
      <c r="AM280" s="19">
        <v>9565.5910000000003</v>
      </c>
      <c r="AN280" s="19">
        <v>4937.8159999999998</v>
      </c>
      <c r="AO280" s="19">
        <v>4627.7749999999996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8">
        <v>9565.5910000000003</v>
      </c>
      <c r="AZ280" s="19">
        <v>4937.8159999999998</v>
      </c>
      <c r="BA280" s="19">
        <v>4627.7749999999996</v>
      </c>
      <c r="BB280" s="19">
        <v>0</v>
      </c>
      <c r="BC280" s="19">
        <v>0</v>
      </c>
      <c r="BD280" s="19">
        <v>0</v>
      </c>
      <c r="BE280" s="19">
        <v>9591.7199999999993</v>
      </c>
      <c r="BF280" s="19">
        <v>5101.4489999999996</v>
      </c>
      <c r="BG280" s="19">
        <v>4490.2709999999997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19">
        <v>0</v>
      </c>
      <c r="BP280" s="19">
        <v>0</v>
      </c>
      <c r="BQ280" s="18">
        <v>9591.7199999999993</v>
      </c>
      <c r="BR280" s="11">
        <v>5101.4489999999996</v>
      </c>
      <c r="BS280" s="11">
        <v>4490.2709999999997</v>
      </c>
      <c r="BT280" s="11">
        <v>0</v>
      </c>
      <c r="BU280" s="11">
        <v>0</v>
      </c>
      <c r="BV280" s="11">
        <v>0</v>
      </c>
      <c r="BW280" s="7"/>
    </row>
    <row r="281" spans="1:75" ht="173.25" x14ac:dyDescent="0.25">
      <c r="A281" s="7"/>
      <c r="B281" s="13" t="s">
        <v>237</v>
      </c>
      <c r="C281" s="13" t="s">
        <v>38</v>
      </c>
      <c r="D281" s="13" t="s">
        <v>265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3"/>
      <c r="T281" s="15" t="s">
        <v>266</v>
      </c>
      <c r="U281" s="11">
        <v>6105.6620000000003</v>
      </c>
      <c r="V281" s="11">
        <v>0</v>
      </c>
      <c r="W281" s="11">
        <v>4954.8999999999996</v>
      </c>
      <c r="X281" s="11">
        <v>1150.7619999999999</v>
      </c>
      <c r="Y281" s="11">
        <v>0</v>
      </c>
      <c r="Z281" s="11">
        <v>0</v>
      </c>
      <c r="AA281" s="11">
        <v>400</v>
      </c>
      <c r="AB281" s="11">
        <v>0</v>
      </c>
      <c r="AC281" s="11">
        <v>0</v>
      </c>
      <c r="AD281" s="11">
        <v>400</v>
      </c>
      <c r="AE281" s="11">
        <v>0</v>
      </c>
      <c r="AF281" s="11">
        <v>0</v>
      </c>
      <c r="AG281" s="18">
        <v>6505.6620000000003</v>
      </c>
      <c r="AH281" s="19">
        <v>0</v>
      </c>
      <c r="AI281" s="19">
        <v>4954.8999999999996</v>
      </c>
      <c r="AJ281" s="19">
        <v>1550.7619999999999</v>
      </c>
      <c r="AK281" s="19">
        <v>0</v>
      </c>
      <c r="AL281" s="19">
        <v>0</v>
      </c>
      <c r="AM281" s="19">
        <v>6308.7269999999999</v>
      </c>
      <c r="AN281" s="19">
        <v>0</v>
      </c>
      <c r="AO281" s="19">
        <v>4954.8999999999996</v>
      </c>
      <c r="AP281" s="19">
        <v>1353.827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8">
        <v>6308.7269999999999</v>
      </c>
      <c r="AZ281" s="19">
        <v>0</v>
      </c>
      <c r="BA281" s="19">
        <v>4954.8999999999996</v>
      </c>
      <c r="BB281" s="19">
        <v>1353.827</v>
      </c>
      <c r="BC281" s="19">
        <v>0</v>
      </c>
      <c r="BD281" s="19">
        <v>0</v>
      </c>
      <c r="BE281" s="19">
        <v>6308.7269999999999</v>
      </c>
      <c r="BF281" s="19">
        <v>0</v>
      </c>
      <c r="BG281" s="19">
        <v>4954.8999999999996</v>
      </c>
      <c r="BH281" s="19">
        <v>1353.827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8">
        <v>6308.7269999999999</v>
      </c>
      <c r="BR281" s="11">
        <v>0</v>
      </c>
      <c r="BS281" s="11">
        <v>4954.8999999999996</v>
      </c>
      <c r="BT281" s="11">
        <v>1353.827</v>
      </c>
      <c r="BU281" s="11">
        <v>0</v>
      </c>
      <c r="BV281" s="11">
        <v>0</v>
      </c>
      <c r="BW281" s="7"/>
    </row>
    <row r="282" spans="1:75" ht="47.25" x14ac:dyDescent="0.25">
      <c r="A282" s="7"/>
      <c r="B282" s="13" t="s">
        <v>237</v>
      </c>
      <c r="C282" s="13" t="s">
        <v>38</v>
      </c>
      <c r="D282" s="13" t="s">
        <v>265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3" t="s">
        <v>50</v>
      </c>
      <c r="T282" s="14" t="s">
        <v>51</v>
      </c>
      <c r="U282" s="11">
        <v>5949.6319999999996</v>
      </c>
      <c r="V282" s="11">
        <v>0</v>
      </c>
      <c r="W282" s="11">
        <v>4954.8999999999996</v>
      </c>
      <c r="X282" s="11">
        <v>994.73199999999997</v>
      </c>
      <c r="Y282" s="11">
        <v>0</v>
      </c>
      <c r="Z282" s="11">
        <v>0</v>
      </c>
      <c r="AA282" s="11">
        <v>400</v>
      </c>
      <c r="AB282" s="11">
        <v>0</v>
      </c>
      <c r="AC282" s="11">
        <v>0</v>
      </c>
      <c r="AD282" s="11">
        <v>400</v>
      </c>
      <c r="AE282" s="11">
        <v>0</v>
      </c>
      <c r="AF282" s="11">
        <v>0</v>
      </c>
      <c r="AG282" s="18">
        <v>6349.6319999999996</v>
      </c>
      <c r="AH282" s="19">
        <v>0</v>
      </c>
      <c r="AI282" s="19">
        <v>4954.8999999999996</v>
      </c>
      <c r="AJ282" s="19">
        <v>1394.732</v>
      </c>
      <c r="AK282" s="19">
        <v>0</v>
      </c>
      <c r="AL282" s="19">
        <v>0</v>
      </c>
      <c r="AM282" s="19">
        <v>6152.6970000000001</v>
      </c>
      <c r="AN282" s="19">
        <v>0</v>
      </c>
      <c r="AO282" s="19">
        <v>4954.8999999999996</v>
      </c>
      <c r="AP282" s="19">
        <v>1197.797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8">
        <v>6152.6970000000001</v>
      </c>
      <c r="AZ282" s="19">
        <v>0</v>
      </c>
      <c r="BA282" s="19">
        <v>4954.8999999999996</v>
      </c>
      <c r="BB282" s="19">
        <v>1197.797</v>
      </c>
      <c r="BC282" s="19">
        <v>0</v>
      </c>
      <c r="BD282" s="19">
        <v>0</v>
      </c>
      <c r="BE282" s="19">
        <v>6152.6970000000001</v>
      </c>
      <c r="BF282" s="19">
        <v>0</v>
      </c>
      <c r="BG282" s="19">
        <v>4954.8999999999996</v>
      </c>
      <c r="BH282" s="19">
        <v>1197.797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19">
        <v>0</v>
      </c>
      <c r="BP282" s="19">
        <v>0</v>
      </c>
      <c r="BQ282" s="18">
        <v>6152.6970000000001</v>
      </c>
      <c r="BR282" s="11">
        <v>0</v>
      </c>
      <c r="BS282" s="11">
        <v>4954.8999999999996</v>
      </c>
      <c r="BT282" s="11">
        <v>1197.797</v>
      </c>
      <c r="BU282" s="11">
        <v>0</v>
      </c>
      <c r="BV282" s="11">
        <v>0</v>
      </c>
      <c r="BW282" s="7"/>
    </row>
    <row r="283" spans="1:75" ht="15.75" x14ac:dyDescent="0.25">
      <c r="A283" s="7"/>
      <c r="B283" s="13" t="s">
        <v>237</v>
      </c>
      <c r="C283" s="13" t="s">
        <v>38</v>
      </c>
      <c r="D283" s="13" t="s">
        <v>265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3" t="s">
        <v>64</v>
      </c>
      <c r="T283" s="14" t="s">
        <v>65</v>
      </c>
      <c r="U283" s="11">
        <v>156.03</v>
      </c>
      <c r="V283" s="11">
        <v>0</v>
      </c>
      <c r="W283" s="11">
        <v>0</v>
      </c>
      <c r="X283" s="11">
        <v>156.03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8">
        <v>156.03</v>
      </c>
      <c r="AH283" s="19">
        <v>0</v>
      </c>
      <c r="AI283" s="19">
        <v>0</v>
      </c>
      <c r="AJ283" s="19">
        <v>156.03</v>
      </c>
      <c r="AK283" s="19">
        <v>0</v>
      </c>
      <c r="AL283" s="19">
        <v>0</v>
      </c>
      <c r="AM283" s="19">
        <v>156.03</v>
      </c>
      <c r="AN283" s="19">
        <v>0</v>
      </c>
      <c r="AO283" s="19">
        <v>0</v>
      </c>
      <c r="AP283" s="19">
        <v>156.03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8">
        <v>156.03</v>
      </c>
      <c r="AZ283" s="19">
        <v>0</v>
      </c>
      <c r="BA283" s="19">
        <v>0</v>
      </c>
      <c r="BB283" s="19">
        <v>156.03</v>
      </c>
      <c r="BC283" s="19">
        <v>0</v>
      </c>
      <c r="BD283" s="19">
        <v>0</v>
      </c>
      <c r="BE283" s="19">
        <v>156.03</v>
      </c>
      <c r="BF283" s="19">
        <v>0</v>
      </c>
      <c r="BG283" s="19">
        <v>0</v>
      </c>
      <c r="BH283" s="19">
        <v>156.03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19">
        <v>0</v>
      </c>
      <c r="BP283" s="19">
        <v>0</v>
      </c>
      <c r="BQ283" s="18">
        <v>156.03</v>
      </c>
      <c r="BR283" s="11">
        <v>0</v>
      </c>
      <c r="BS283" s="11">
        <v>0</v>
      </c>
      <c r="BT283" s="11">
        <v>156.03</v>
      </c>
      <c r="BU283" s="11">
        <v>0</v>
      </c>
      <c r="BV283" s="11">
        <v>0</v>
      </c>
      <c r="BW283" s="7"/>
    </row>
    <row r="284" spans="1:75" ht="31.5" x14ac:dyDescent="0.25">
      <c r="A284" s="7"/>
      <c r="B284" s="13" t="s">
        <v>237</v>
      </c>
      <c r="C284" s="13" t="s">
        <v>38</v>
      </c>
      <c r="D284" s="13" t="s">
        <v>250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3"/>
      <c r="T284" s="14" t="s">
        <v>251</v>
      </c>
      <c r="U284" s="11">
        <v>1620.4978000000001</v>
      </c>
      <c r="V284" s="11">
        <v>0</v>
      </c>
      <c r="W284" s="11">
        <v>0</v>
      </c>
      <c r="X284" s="11">
        <v>1620.4978000000001</v>
      </c>
      <c r="Y284" s="11">
        <v>0</v>
      </c>
      <c r="Z284" s="11">
        <v>0</v>
      </c>
      <c r="AA284" s="11">
        <v>533</v>
      </c>
      <c r="AB284" s="11">
        <v>0</v>
      </c>
      <c r="AC284" s="11">
        <v>0</v>
      </c>
      <c r="AD284" s="11">
        <v>533</v>
      </c>
      <c r="AE284" s="11">
        <v>0</v>
      </c>
      <c r="AF284" s="11">
        <v>0</v>
      </c>
      <c r="AG284" s="18">
        <v>2153.4978000000001</v>
      </c>
      <c r="AH284" s="19">
        <v>0</v>
      </c>
      <c r="AI284" s="19">
        <v>0</v>
      </c>
      <c r="AJ284" s="19">
        <v>2153.4978000000001</v>
      </c>
      <c r="AK284" s="19">
        <v>0</v>
      </c>
      <c r="AL284" s="19">
        <v>0</v>
      </c>
      <c r="AM284" s="19">
        <v>300</v>
      </c>
      <c r="AN284" s="19">
        <v>0</v>
      </c>
      <c r="AO284" s="19">
        <v>0</v>
      </c>
      <c r="AP284" s="19">
        <v>300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8">
        <v>300</v>
      </c>
      <c r="AZ284" s="19">
        <v>0</v>
      </c>
      <c r="BA284" s="19">
        <v>0</v>
      </c>
      <c r="BB284" s="19">
        <v>300</v>
      </c>
      <c r="BC284" s="19">
        <v>0</v>
      </c>
      <c r="BD284" s="19">
        <v>0</v>
      </c>
      <c r="BE284" s="19">
        <v>300</v>
      </c>
      <c r="BF284" s="19">
        <v>0</v>
      </c>
      <c r="BG284" s="19">
        <v>0</v>
      </c>
      <c r="BH284" s="19">
        <v>300</v>
      </c>
      <c r="BI284" s="19">
        <v>0</v>
      </c>
      <c r="BJ284" s="19">
        <v>0</v>
      </c>
      <c r="BK284" s="19">
        <v>0</v>
      </c>
      <c r="BL284" s="19">
        <v>0</v>
      </c>
      <c r="BM284" s="19">
        <v>0</v>
      </c>
      <c r="BN284" s="19">
        <v>0</v>
      </c>
      <c r="BO284" s="19">
        <v>0</v>
      </c>
      <c r="BP284" s="19">
        <v>0</v>
      </c>
      <c r="BQ284" s="18">
        <v>300</v>
      </c>
      <c r="BR284" s="11">
        <v>0</v>
      </c>
      <c r="BS284" s="11">
        <v>0</v>
      </c>
      <c r="BT284" s="11">
        <v>300</v>
      </c>
      <c r="BU284" s="11">
        <v>0</v>
      </c>
      <c r="BV284" s="11">
        <v>0</v>
      </c>
      <c r="BW284" s="7"/>
    </row>
    <row r="285" spans="1:75" ht="47.25" x14ac:dyDescent="0.25">
      <c r="A285" s="7"/>
      <c r="B285" s="13" t="s">
        <v>237</v>
      </c>
      <c r="C285" s="13" t="s">
        <v>38</v>
      </c>
      <c r="D285" s="13" t="s">
        <v>250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3" t="s">
        <v>50</v>
      </c>
      <c r="T285" s="14" t="s">
        <v>51</v>
      </c>
      <c r="U285" s="11">
        <v>84.950999999999993</v>
      </c>
      <c r="V285" s="11">
        <v>0</v>
      </c>
      <c r="W285" s="11">
        <v>0</v>
      </c>
      <c r="X285" s="11">
        <v>84.950999999999993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8">
        <v>84.950999999999993</v>
      </c>
      <c r="AH285" s="19">
        <v>0</v>
      </c>
      <c r="AI285" s="19">
        <v>0</v>
      </c>
      <c r="AJ285" s="19">
        <v>84.950999999999993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8">
        <v>0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v>0</v>
      </c>
      <c r="BL285" s="19">
        <v>0</v>
      </c>
      <c r="BM285" s="19">
        <v>0</v>
      </c>
      <c r="BN285" s="19">
        <v>0</v>
      </c>
      <c r="BO285" s="19">
        <v>0</v>
      </c>
      <c r="BP285" s="19">
        <v>0</v>
      </c>
      <c r="BQ285" s="18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7"/>
    </row>
    <row r="286" spans="1:75" ht="47.25" x14ac:dyDescent="0.25">
      <c r="A286" s="7"/>
      <c r="B286" s="13" t="s">
        <v>237</v>
      </c>
      <c r="C286" s="13" t="s">
        <v>38</v>
      </c>
      <c r="D286" s="13" t="s">
        <v>250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3" t="s">
        <v>93</v>
      </c>
      <c r="T286" s="14" t="s">
        <v>94</v>
      </c>
      <c r="U286" s="11">
        <v>1535.5468000000001</v>
      </c>
      <c r="V286" s="11">
        <v>0</v>
      </c>
      <c r="W286" s="11">
        <v>0</v>
      </c>
      <c r="X286" s="11">
        <v>1535.5468000000001</v>
      </c>
      <c r="Y286" s="11">
        <v>0</v>
      </c>
      <c r="Z286" s="11">
        <v>0</v>
      </c>
      <c r="AA286" s="11">
        <v>533</v>
      </c>
      <c r="AB286" s="11">
        <v>0</v>
      </c>
      <c r="AC286" s="11">
        <v>0</v>
      </c>
      <c r="AD286" s="11">
        <v>533</v>
      </c>
      <c r="AE286" s="11">
        <v>0</v>
      </c>
      <c r="AF286" s="11">
        <v>0</v>
      </c>
      <c r="AG286" s="18">
        <v>2068.5468000000001</v>
      </c>
      <c r="AH286" s="19">
        <v>0</v>
      </c>
      <c r="AI286" s="19">
        <v>0</v>
      </c>
      <c r="AJ286" s="19">
        <v>2068.5468000000001</v>
      </c>
      <c r="AK286" s="19">
        <v>0</v>
      </c>
      <c r="AL286" s="19">
        <v>0</v>
      </c>
      <c r="AM286" s="19">
        <v>300</v>
      </c>
      <c r="AN286" s="19">
        <v>0</v>
      </c>
      <c r="AO286" s="19">
        <v>0</v>
      </c>
      <c r="AP286" s="19">
        <v>300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8">
        <v>300</v>
      </c>
      <c r="AZ286" s="19">
        <v>0</v>
      </c>
      <c r="BA286" s="19">
        <v>0</v>
      </c>
      <c r="BB286" s="19">
        <v>300</v>
      </c>
      <c r="BC286" s="19">
        <v>0</v>
      </c>
      <c r="BD286" s="19">
        <v>0</v>
      </c>
      <c r="BE286" s="19">
        <v>300</v>
      </c>
      <c r="BF286" s="19">
        <v>0</v>
      </c>
      <c r="BG286" s="19">
        <v>0</v>
      </c>
      <c r="BH286" s="19">
        <v>300</v>
      </c>
      <c r="BI286" s="19">
        <v>0</v>
      </c>
      <c r="BJ286" s="19">
        <v>0</v>
      </c>
      <c r="BK286" s="19">
        <v>0</v>
      </c>
      <c r="BL286" s="19">
        <v>0</v>
      </c>
      <c r="BM286" s="19">
        <v>0</v>
      </c>
      <c r="BN286" s="19">
        <v>0</v>
      </c>
      <c r="BO286" s="19">
        <v>0</v>
      </c>
      <c r="BP286" s="19">
        <v>0</v>
      </c>
      <c r="BQ286" s="18">
        <v>300</v>
      </c>
      <c r="BR286" s="11">
        <v>0</v>
      </c>
      <c r="BS286" s="11">
        <v>0</v>
      </c>
      <c r="BT286" s="11">
        <v>300</v>
      </c>
      <c r="BU286" s="11">
        <v>0</v>
      </c>
      <c r="BV286" s="11">
        <v>0</v>
      </c>
      <c r="BW286" s="7"/>
    </row>
    <row r="287" spans="1:75" ht="78.75" x14ac:dyDescent="0.25">
      <c r="A287" s="7"/>
      <c r="B287" s="13" t="s">
        <v>237</v>
      </c>
      <c r="C287" s="13" t="s">
        <v>38</v>
      </c>
      <c r="D287" s="13" t="s">
        <v>267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3"/>
      <c r="T287" s="14" t="s">
        <v>209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6445.0666700000002</v>
      </c>
      <c r="AB287" s="11">
        <v>0</v>
      </c>
      <c r="AC287" s="11">
        <v>4833.8</v>
      </c>
      <c r="AD287" s="11">
        <v>1611.26667</v>
      </c>
      <c r="AE287" s="11">
        <v>0</v>
      </c>
      <c r="AF287" s="11">
        <v>0</v>
      </c>
      <c r="AG287" s="18">
        <v>6445.0666700000002</v>
      </c>
      <c r="AH287" s="19">
        <v>0</v>
      </c>
      <c r="AI287" s="19">
        <v>4833.8</v>
      </c>
      <c r="AJ287" s="19">
        <v>1611.26667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8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0</v>
      </c>
      <c r="BF287" s="19"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v>0</v>
      </c>
      <c r="BL287" s="19">
        <v>0</v>
      </c>
      <c r="BM287" s="19">
        <v>0</v>
      </c>
      <c r="BN287" s="19">
        <v>0</v>
      </c>
      <c r="BO287" s="19">
        <v>0</v>
      </c>
      <c r="BP287" s="19">
        <v>0</v>
      </c>
      <c r="BQ287" s="18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7"/>
    </row>
    <row r="288" spans="1:75" ht="47.25" x14ac:dyDescent="0.25">
      <c r="A288" s="7"/>
      <c r="B288" s="13" t="s">
        <v>237</v>
      </c>
      <c r="C288" s="13" t="s">
        <v>38</v>
      </c>
      <c r="D288" s="13" t="s">
        <v>267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3" t="s">
        <v>93</v>
      </c>
      <c r="T288" s="14" t="s">
        <v>94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6445.0666700000002</v>
      </c>
      <c r="AB288" s="11">
        <v>0</v>
      </c>
      <c r="AC288" s="11">
        <v>4833.8</v>
      </c>
      <c r="AD288" s="11">
        <v>1611.26667</v>
      </c>
      <c r="AE288" s="11">
        <v>0</v>
      </c>
      <c r="AF288" s="11">
        <v>0</v>
      </c>
      <c r="AG288" s="18">
        <v>6445.0666700000002</v>
      </c>
      <c r="AH288" s="19">
        <v>0</v>
      </c>
      <c r="AI288" s="19">
        <v>4833.8</v>
      </c>
      <c r="AJ288" s="19">
        <v>1611.26667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0</v>
      </c>
      <c r="AX288" s="19">
        <v>0</v>
      </c>
      <c r="AY288" s="18">
        <v>0</v>
      </c>
      <c r="AZ288" s="19">
        <v>0</v>
      </c>
      <c r="BA288" s="19">
        <v>0</v>
      </c>
      <c r="BB288" s="19">
        <v>0</v>
      </c>
      <c r="BC288" s="19">
        <v>0</v>
      </c>
      <c r="BD288" s="19">
        <v>0</v>
      </c>
      <c r="BE288" s="19">
        <v>0</v>
      </c>
      <c r="BF288" s="19">
        <v>0</v>
      </c>
      <c r="BG288" s="19">
        <v>0</v>
      </c>
      <c r="BH288" s="19">
        <v>0</v>
      </c>
      <c r="BI288" s="19">
        <v>0</v>
      </c>
      <c r="BJ288" s="19">
        <v>0</v>
      </c>
      <c r="BK288" s="19">
        <v>0</v>
      </c>
      <c r="BL288" s="19">
        <v>0</v>
      </c>
      <c r="BM288" s="19">
        <v>0</v>
      </c>
      <c r="BN288" s="19">
        <v>0</v>
      </c>
      <c r="BO288" s="19">
        <v>0</v>
      </c>
      <c r="BP288" s="19">
        <v>0</v>
      </c>
      <c r="BQ288" s="18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7"/>
    </row>
    <row r="289" spans="1:75" ht="31.5" x14ac:dyDescent="0.25">
      <c r="A289" s="7"/>
      <c r="B289" s="13" t="s">
        <v>237</v>
      </c>
      <c r="C289" s="13" t="s">
        <v>38</v>
      </c>
      <c r="D289" s="13" t="s">
        <v>268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3"/>
      <c r="T289" s="14" t="s">
        <v>223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1836.8832</v>
      </c>
      <c r="AB289" s="11">
        <v>0</v>
      </c>
      <c r="AC289" s="11">
        <v>0</v>
      </c>
      <c r="AD289" s="11">
        <v>1836.8832</v>
      </c>
      <c r="AE289" s="11">
        <v>0</v>
      </c>
      <c r="AF289" s="11">
        <v>0</v>
      </c>
      <c r="AG289" s="18">
        <f>1836.8832+0</f>
        <v>1836.8832</v>
      </c>
      <c r="AH289" s="19">
        <v>0</v>
      </c>
      <c r="AI289" s="19">
        <v>0</v>
      </c>
      <c r="AJ289" s="19">
        <v>1836.8832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1200</v>
      </c>
      <c r="AT289" s="19">
        <v>0</v>
      </c>
      <c r="AU289" s="19">
        <v>0</v>
      </c>
      <c r="AV289" s="19">
        <v>1200</v>
      </c>
      <c r="AW289" s="19">
        <v>0</v>
      </c>
      <c r="AX289" s="19">
        <v>0</v>
      </c>
      <c r="AY289" s="18">
        <f>1200-1.3281</f>
        <v>1198.6719000000001</v>
      </c>
      <c r="AZ289" s="19">
        <v>0</v>
      </c>
      <c r="BA289" s="19">
        <v>0</v>
      </c>
      <c r="BB289" s="19">
        <v>1200</v>
      </c>
      <c r="BC289" s="19">
        <v>0</v>
      </c>
      <c r="BD289" s="19">
        <v>0</v>
      </c>
      <c r="BE289" s="19">
        <v>0</v>
      </c>
      <c r="BF289" s="19">
        <v>0</v>
      </c>
      <c r="BG289" s="19">
        <v>0</v>
      </c>
      <c r="BH289" s="19">
        <v>0</v>
      </c>
      <c r="BI289" s="19">
        <v>0</v>
      </c>
      <c r="BJ289" s="19">
        <v>0</v>
      </c>
      <c r="BK289" s="19">
        <v>606.22649999999999</v>
      </c>
      <c r="BL289" s="19">
        <v>0</v>
      </c>
      <c r="BM289" s="19">
        <v>0</v>
      </c>
      <c r="BN289" s="19">
        <v>606.22649999999999</v>
      </c>
      <c r="BO289" s="19">
        <v>0</v>
      </c>
      <c r="BP289" s="19">
        <v>0</v>
      </c>
      <c r="BQ289" s="18">
        <f>606.2265-570</f>
        <v>36.226499999999987</v>
      </c>
      <c r="BR289" s="11">
        <v>0</v>
      </c>
      <c r="BS289" s="11">
        <v>0</v>
      </c>
      <c r="BT289" s="11">
        <v>606.22649999999999</v>
      </c>
      <c r="BU289" s="11">
        <v>0</v>
      </c>
      <c r="BV289" s="11">
        <v>0</v>
      </c>
      <c r="BW289" s="7"/>
    </row>
    <row r="290" spans="1:75" ht="47.25" x14ac:dyDescent="0.25">
      <c r="A290" s="7"/>
      <c r="B290" s="13" t="s">
        <v>237</v>
      </c>
      <c r="C290" s="13" t="s">
        <v>38</v>
      </c>
      <c r="D290" s="13" t="s">
        <v>268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3" t="s">
        <v>93</v>
      </c>
      <c r="T290" s="14" t="s">
        <v>94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1836.8832</v>
      </c>
      <c r="AB290" s="11">
        <v>0</v>
      </c>
      <c r="AC290" s="11">
        <v>0</v>
      </c>
      <c r="AD290" s="11">
        <v>1836.8832</v>
      </c>
      <c r="AE290" s="11">
        <v>0</v>
      </c>
      <c r="AF290" s="11">
        <v>0</v>
      </c>
      <c r="AG290" s="18">
        <v>1836.8832</v>
      </c>
      <c r="AH290" s="19">
        <v>0</v>
      </c>
      <c r="AI290" s="19">
        <v>0</v>
      </c>
      <c r="AJ290" s="19">
        <v>1836.8832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1200</v>
      </c>
      <c r="AT290" s="19">
        <v>0</v>
      </c>
      <c r="AU290" s="19">
        <v>0</v>
      </c>
      <c r="AV290" s="19">
        <v>1200</v>
      </c>
      <c r="AW290" s="19">
        <v>0</v>
      </c>
      <c r="AX290" s="19">
        <v>0</v>
      </c>
      <c r="AY290" s="18">
        <f>1200-1.3281</f>
        <v>1198.6719000000001</v>
      </c>
      <c r="AZ290" s="19">
        <v>0</v>
      </c>
      <c r="BA290" s="19">
        <v>0</v>
      </c>
      <c r="BB290" s="19">
        <v>1200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606.22649999999999</v>
      </c>
      <c r="BL290" s="19">
        <v>0</v>
      </c>
      <c r="BM290" s="19">
        <v>0</v>
      </c>
      <c r="BN290" s="19">
        <v>606.22649999999999</v>
      </c>
      <c r="BO290" s="19">
        <v>0</v>
      </c>
      <c r="BP290" s="19">
        <v>0</v>
      </c>
      <c r="BQ290" s="18">
        <f>606.2265-570</f>
        <v>36.226499999999987</v>
      </c>
      <c r="BR290" s="11">
        <v>0</v>
      </c>
      <c r="BS290" s="11">
        <v>0</v>
      </c>
      <c r="BT290" s="11">
        <v>606.22649999999999</v>
      </c>
      <c r="BU290" s="11">
        <v>0</v>
      </c>
      <c r="BV290" s="11">
        <v>0</v>
      </c>
      <c r="BW290" s="7"/>
    </row>
    <row r="291" spans="1:75" ht="47.25" x14ac:dyDescent="0.25">
      <c r="A291" s="7"/>
      <c r="B291" s="13" t="s">
        <v>237</v>
      </c>
      <c r="C291" s="13" t="s">
        <v>38</v>
      </c>
      <c r="D291" s="13" t="s">
        <v>252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3"/>
      <c r="T291" s="14" t="s">
        <v>108</v>
      </c>
      <c r="U291" s="11">
        <v>4482.8090000000002</v>
      </c>
      <c r="V291" s="11">
        <v>0</v>
      </c>
      <c r="W291" s="11">
        <v>4482.8090000000002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8">
        <v>4482.8090000000002</v>
      </c>
      <c r="AH291" s="19">
        <v>0</v>
      </c>
      <c r="AI291" s="19">
        <v>4482.8090000000002</v>
      </c>
      <c r="AJ291" s="19">
        <v>0</v>
      </c>
      <c r="AK291" s="19">
        <v>0</v>
      </c>
      <c r="AL291" s="19">
        <v>0</v>
      </c>
      <c r="AM291" s="19">
        <v>4482.8090000000002</v>
      </c>
      <c r="AN291" s="19">
        <v>0</v>
      </c>
      <c r="AO291" s="19">
        <v>4482.8090000000002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0</v>
      </c>
      <c r="AV291" s="19">
        <v>0</v>
      </c>
      <c r="AW291" s="19">
        <v>0</v>
      </c>
      <c r="AX291" s="19">
        <v>0</v>
      </c>
      <c r="AY291" s="18">
        <v>4482.8090000000002</v>
      </c>
      <c r="AZ291" s="19">
        <v>0</v>
      </c>
      <c r="BA291" s="19">
        <v>4482.8090000000002</v>
      </c>
      <c r="BB291" s="19">
        <v>0</v>
      </c>
      <c r="BC291" s="19">
        <v>0</v>
      </c>
      <c r="BD291" s="19">
        <v>0</v>
      </c>
      <c r="BE291" s="19">
        <v>4482.8090000000002</v>
      </c>
      <c r="BF291" s="19">
        <v>0</v>
      </c>
      <c r="BG291" s="19">
        <v>4482.8090000000002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0</v>
      </c>
      <c r="BP291" s="19">
        <v>0</v>
      </c>
      <c r="BQ291" s="18">
        <v>4482.8090000000002</v>
      </c>
      <c r="BR291" s="11">
        <v>0</v>
      </c>
      <c r="BS291" s="11">
        <v>4482.8090000000002</v>
      </c>
      <c r="BT291" s="11">
        <v>0</v>
      </c>
      <c r="BU291" s="11">
        <v>0</v>
      </c>
      <c r="BV291" s="11">
        <v>0</v>
      </c>
      <c r="BW291" s="7"/>
    </row>
    <row r="292" spans="1:75" ht="47.25" x14ac:dyDescent="0.25">
      <c r="A292" s="7"/>
      <c r="B292" s="13" t="s">
        <v>237</v>
      </c>
      <c r="C292" s="13" t="s">
        <v>38</v>
      </c>
      <c r="D292" s="13" t="s">
        <v>252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3" t="s">
        <v>93</v>
      </c>
      <c r="T292" s="14" t="s">
        <v>94</v>
      </c>
      <c r="U292" s="11">
        <v>4482.8090000000002</v>
      </c>
      <c r="V292" s="11">
        <v>0</v>
      </c>
      <c r="W292" s="11">
        <v>4482.8090000000002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8">
        <v>4482.8090000000002</v>
      </c>
      <c r="AH292" s="19">
        <v>0</v>
      </c>
      <c r="AI292" s="19">
        <v>4482.8090000000002</v>
      </c>
      <c r="AJ292" s="19">
        <v>0</v>
      </c>
      <c r="AK292" s="19">
        <v>0</v>
      </c>
      <c r="AL292" s="19">
        <v>0</v>
      </c>
      <c r="AM292" s="19">
        <v>4482.8090000000002</v>
      </c>
      <c r="AN292" s="19">
        <v>0</v>
      </c>
      <c r="AO292" s="19">
        <v>4482.8090000000002</v>
      </c>
      <c r="AP292" s="19">
        <v>0</v>
      </c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8">
        <v>4482.8090000000002</v>
      </c>
      <c r="AZ292" s="19">
        <v>0</v>
      </c>
      <c r="BA292" s="19">
        <v>4482.8090000000002</v>
      </c>
      <c r="BB292" s="19">
        <v>0</v>
      </c>
      <c r="BC292" s="19">
        <v>0</v>
      </c>
      <c r="BD292" s="19">
        <v>0</v>
      </c>
      <c r="BE292" s="19">
        <v>4482.8090000000002</v>
      </c>
      <c r="BF292" s="19">
        <v>0</v>
      </c>
      <c r="BG292" s="19">
        <v>4482.8090000000002</v>
      </c>
      <c r="BH292" s="19">
        <v>0</v>
      </c>
      <c r="BI292" s="19">
        <v>0</v>
      </c>
      <c r="BJ292" s="19">
        <v>0</v>
      </c>
      <c r="BK292" s="19">
        <v>0</v>
      </c>
      <c r="BL292" s="19">
        <v>0</v>
      </c>
      <c r="BM292" s="19">
        <v>0</v>
      </c>
      <c r="BN292" s="19">
        <v>0</v>
      </c>
      <c r="BO292" s="19">
        <v>0</v>
      </c>
      <c r="BP292" s="19">
        <v>0</v>
      </c>
      <c r="BQ292" s="18">
        <v>4482.8090000000002</v>
      </c>
      <c r="BR292" s="11">
        <v>0</v>
      </c>
      <c r="BS292" s="11">
        <v>4482.8090000000002</v>
      </c>
      <c r="BT292" s="11">
        <v>0</v>
      </c>
      <c r="BU292" s="11">
        <v>0</v>
      </c>
      <c r="BV292" s="11">
        <v>0</v>
      </c>
      <c r="BW292" s="7"/>
    </row>
    <row r="293" spans="1:75" ht="15.75" x14ac:dyDescent="0.25">
      <c r="A293" s="7"/>
      <c r="B293" s="13" t="s">
        <v>237</v>
      </c>
      <c r="C293" s="13" t="s">
        <v>44</v>
      </c>
      <c r="D293" s="13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3"/>
      <c r="T293" s="14" t="s">
        <v>269</v>
      </c>
      <c r="U293" s="11">
        <v>10295.227000000001</v>
      </c>
      <c r="V293" s="11">
        <v>0</v>
      </c>
      <c r="W293" s="11">
        <v>0</v>
      </c>
      <c r="X293" s="11">
        <v>10295.227000000001</v>
      </c>
      <c r="Y293" s="11">
        <v>0</v>
      </c>
      <c r="Z293" s="11">
        <v>0</v>
      </c>
      <c r="AA293" s="11">
        <v>131.262</v>
      </c>
      <c r="AB293" s="11">
        <v>0</v>
      </c>
      <c r="AC293" s="11">
        <v>0</v>
      </c>
      <c r="AD293" s="11">
        <v>131.262</v>
      </c>
      <c r="AE293" s="11">
        <v>0</v>
      </c>
      <c r="AF293" s="11">
        <v>0</v>
      </c>
      <c r="AG293" s="18">
        <v>10426.489</v>
      </c>
      <c r="AH293" s="19">
        <v>0</v>
      </c>
      <c r="AI293" s="19">
        <v>0</v>
      </c>
      <c r="AJ293" s="19">
        <v>10426.489</v>
      </c>
      <c r="AK293" s="19">
        <v>0</v>
      </c>
      <c r="AL293" s="19">
        <v>0</v>
      </c>
      <c r="AM293" s="19">
        <v>9545.9869999999992</v>
      </c>
      <c r="AN293" s="19">
        <v>0</v>
      </c>
      <c r="AO293" s="19">
        <v>0</v>
      </c>
      <c r="AP293" s="19">
        <v>9545.9869999999992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8">
        <v>9545.9869999999992</v>
      </c>
      <c r="AZ293" s="19">
        <v>0</v>
      </c>
      <c r="BA293" s="19">
        <v>0</v>
      </c>
      <c r="BB293" s="19">
        <v>9545.9869999999992</v>
      </c>
      <c r="BC293" s="19">
        <v>0</v>
      </c>
      <c r="BD293" s="19">
        <v>0</v>
      </c>
      <c r="BE293" s="19">
        <v>10616.159</v>
      </c>
      <c r="BF293" s="19">
        <v>0</v>
      </c>
      <c r="BG293" s="19">
        <v>0</v>
      </c>
      <c r="BH293" s="19">
        <v>10616.159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19">
        <v>0</v>
      </c>
      <c r="BP293" s="19">
        <v>0</v>
      </c>
      <c r="BQ293" s="18">
        <v>10616.159</v>
      </c>
      <c r="BR293" s="11">
        <v>0</v>
      </c>
      <c r="BS293" s="11">
        <v>0</v>
      </c>
      <c r="BT293" s="11">
        <v>10616.159</v>
      </c>
      <c r="BU293" s="11">
        <v>0</v>
      </c>
      <c r="BV293" s="11">
        <v>0</v>
      </c>
      <c r="BW293" s="7"/>
    </row>
    <row r="294" spans="1:75" ht="31.5" x14ac:dyDescent="0.25">
      <c r="A294" s="7"/>
      <c r="B294" s="13" t="s">
        <v>237</v>
      </c>
      <c r="C294" s="13" t="s">
        <v>44</v>
      </c>
      <c r="D294" s="13" t="s">
        <v>270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3"/>
      <c r="T294" s="14" t="s">
        <v>271</v>
      </c>
      <c r="U294" s="11">
        <v>10295.227000000001</v>
      </c>
      <c r="V294" s="11">
        <v>0</v>
      </c>
      <c r="W294" s="11">
        <v>0</v>
      </c>
      <c r="X294" s="11">
        <v>10295.227000000001</v>
      </c>
      <c r="Y294" s="11">
        <v>0</v>
      </c>
      <c r="Z294" s="11">
        <v>0</v>
      </c>
      <c r="AA294" s="11">
        <v>131.262</v>
      </c>
      <c r="AB294" s="11">
        <v>0</v>
      </c>
      <c r="AC294" s="11">
        <v>0</v>
      </c>
      <c r="AD294" s="11">
        <v>131.262</v>
      </c>
      <c r="AE294" s="11">
        <v>0</v>
      </c>
      <c r="AF294" s="11">
        <v>0</v>
      </c>
      <c r="AG294" s="18">
        <v>10426.489</v>
      </c>
      <c r="AH294" s="19">
        <v>0</v>
      </c>
      <c r="AI294" s="19">
        <v>0</v>
      </c>
      <c r="AJ294" s="19">
        <v>10426.489</v>
      </c>
      <c r="AK294" s="19">
        <v>0</v>
      </c>
      <c r="AL294" s="19">
        <v>0</v>
      </c>
      <c r="AM294" s="19">
        <v>9545.9869999999992</v>
      </c>
      <c r="AN294" s="19">
        <v>0</v>
      </c>
      <c r="AO294" s="19">
        <v>0</v>
      </c>
      <c r="AP294" s="19">
        <v>9545.9869999999992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8">
        <v>9545.9869999999992</v>
      </c>
      <c r="AZ294" s="19">
        <v>0</v>
      </c>
      <c r="BA294" s="19">
        <v>0</v>
      </c>
      <c r="BB294" s="19">
        <v>9545.9869999999992</v>
      </c>
      <c r="BC294" s="19">
        <v>0</v>
      </c>
      <c r="BD294" s="19">
        <v>0</v>
      </c>
      <c r="BE294" s="19">
        <v>10616.159</v>
      </c>
      <c r="BF294" s="19">
        <v>0</v>
      </c>
      <c r="BG294" s="19">
        <v>0</v>
      </c>
      <c r="BH294" s="19">
        <v>10616.159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19">
        <v>0</v>
      </c>
      <c r="BP294" s="19">
        <v>0</v>
      </c>
      <c r="BQ294" s="18">
        <v>10616.159</v>
      </c>
      <c r="BR294" s="11">
        <v>0</v>
      </c>
      <c r="BS294" s="11">
        <v>0</v>
      </c>
      <c r="BT294" s="11">
        <v>10616.159</v>
      </c>
      <c r="BU294" s="11">
        <v>0</v>
      </c>
      <c r="BV294" s="11">
        <v>0</v>
      </c>
      <c r="BW294" s="7"/>
    </row>
    <row r="295" spans="1:75" ht="47.25" x14ac:dyDescent="0.25">
      <c r="A295" s="7"/>
      <c r="B295" s="13" t="s">
        <v>237</v>
      </c>
      <c r="C295" s="13" t="s">
        <v>44</v>
      </c>
      <c r="D295" s="13" t="s">
        <v>270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3" t="s">
        <v>93</v>
      </c>
      <c r="T295" s="14" t="s">
        <v>94</v>
      </c>
      <c r="U295" s="11">
        <v>10295.227000000001</v>
      </c>
      <c r="V295" s="11">
        <v>0</v>
      </c>
      <c r="W295" s="11">
        <v>0</v>
      </c>
      <c r="X295" s="11">
        <v>10295.227000000001</v>
      </c>
      <c r="Y295" s="11">
        <v>0</v>
      </c>
      <c r="Z295" s="11">
        <v>0</v>
      </c>
      <c r="AA295" s="11">
        <v>131.262</v>
      </c>
      <c r="AB295" s="11">
        <v>0</v>
      </c>
      <c r="AC295" s="11">
        <v>0</v>
      </c>
      <c r="AD295" s="11">
        <v>131.262</v>
      </c>
      <c r="AE295" s="11">
        <v>0</v>
      </c>
      <c r="AF295" s="11">
        <v>0</v>
      </c>
      <c r="AG295" s="18">
        <v>10426.489</v>
      </c>
      <c r="AH295" s="19">
        <v>0</v>
      </c>
      <c r="AI295" s="19">
        <v>0</v>
      </c>
      <c r="AJ295" s="19">
        <v>10426.489</v>
      </c>
      <c r="AK295" s="19">
        <v>0</v>
      </c>
      <c r="AL295" s="19">
        <v>0</v>
      </c>
      <c r="AM295" s="19">
        <v>9545.9869999999992</v>
      </c>
      <c r="AN295" s="19">
        <v>0</v>
      </c>
      <c r="AO295" s="19">
        <v>0</v>
      </c>
      <c r="AP295" s="19">
        <v>9545.9869999999992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8">
        <v>9545.9869999999992</v>
      </c>
      <c r="AZ295" s="19">
        <v>0</v>
      </c>
      <c r="BA295" s="19">
        <v>0</v>
      </c>
      <c r="BB295" s="19">
        <v>9545.9869999999992</v>
      </c>
      <c r="BC295" s="19">
        <v>0</v>
      </c>
      <c r="BD295" s="19">
        <v>0</v>
      </c>
      <c r="BE295" s="19">
        <v>10616.159</v>
      </c>
      <c r="BF295" s="19">
        <v>0</v>
      </c>
      <c r="BG295" s="19">
        <v>0</v>
      </c>
      <c r="BH295" s="19">
        <v>10616.159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19">
        <v>0</v>
      </c>
      <c r="BP295" s="19">
        <v>0</v>
      </c>
      <c r="BQ295" s="18">
        <v>10616.159</v>
      </c>
      <c r="BR295" s="11">
        <v>0</v>
      </c>
      <c r="BS295" s="11">
        <v>0</v>
      </c>
      <c r="BT295" s="11">
        <v>10616.159</v>
      </c>
      <c r="BU295" s="11">
        <v>0</v>
      </c>
      <c r="BV295" s="11">
        <v>0</v>
      </c>
      <c r="BW295" s="7"/>
    </row>
    <row r="296" spans="1:75" ht="15.75" x14ac:dyDescent="0.25">
      <c r="A296" s="7"/>
      <c r="B296" s="13" t="s">
        <v>237</v>
      </c>
      <c r="C296" s="13" t="s">
        <v>237</v>
      </c>
      <c r="D296" s="13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3"/>
      <c r="T296" s="14" t="s">
        <v>272</v>
      </c>
      <c r="U296" s="11">
        <v>230</v>
      </c>
      <c r="V296" s="11">
        <v>0</v>
      </c>
      <c r="W296" s="11">
        <v>0</v>
      </c>
      <c r="X296" s="11">
        <v>230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8">
        <v>230</v>
      </c>
      <c r="AH296" s="19">
        <v>0</v>
      </c>
      <c r="AI296" s="19">
        <v>0</v>
      </c>
      <c r="AJ296" s="19">
        <v>230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8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230</v>
      </c>
      <c r="BF296" s="19">
        <v>0</v>
      </c>
      <c r="BG296" s="19">
        <v>0</v>
      </c>
      <c r="BH296" s="19">
        <v>230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19">
        <v>0</v>
      </c>
      <c r="BP296" s="19">
        <v>0</v>
      </c>
      <c r="BQ296" s="18">
        <v>230</v>
      </c>
      <c r="BR296" s="11">
        <v>0</v>
      </c>
      <c r="BS296" s="11">
        <v>0</v>
      </c>
      <c r="BT296" s="11">
        <v>230</v>
      </c>
      <c r="BU296" s="11">
        <v>0</v>
      </c>
      <c r="BV296" s="11">
        <v>0</v>
      </c>
      <c r="BW296" s="7"/>
    </row>
    <row r="297" spans="1:75" ht="47.25" x14ac:dyDescent="0.25">
      <c r="A297" s="7"/>
      <c r="B297" s="13" t="s">
        <v>237</v>
      </c>
      <c r="C297" s="13" t="s">
        <v>237</v>
      </c>
      <c r="D297" s="13" t="s">
        <v>273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3"/>
      <c r="T297" s="14" t="s">
        <v>274</v>
      </c>
      <c r="U297" s="11">
        <v>230</v>
      </c>
      <c r="V297" s="11">
        <v>0</v>
      </c>
      <c r="W297" s="11">
        <v>0</v>
      </c>
      <c r="X297" s="11">
        <v>230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8">
        <v>230</v>
      </c>
      <c r="AH297" s="19">
        <v>0</v>
      </c>
      <c r="AI297" s="19">
        <v>0</v>
      </c>
      <c r="AJ297" s="19">
        <v>230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8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230</v>
      </c>
      <c r="BF297" s="19">
        <v>0</v>
      </c>
      <c r="BG297" s="19">
        <v>0</v>
      </c>
      <c r="BH297" s="19">
        <v>230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19">
        <v>0</v>
      </c>
      <c r="BP297" s="19">
        <v>0</v>
      </c>
      <c r="BQ297" s="18">
        <v>230</v>
      </c>
      <c r="BR297" s="11">
        <v>0</v>
      </c>
      <c r="BS297" s="11">
        <v>0</v>
      </c>
      <c r="BT297" s="11">
        <v>230</v>
      </c>
      <c r="BU297" s="11">
        <v>0</v>
      </c>
      <c r="BV297" s="11">
        <v>0</v>
      </c>
      <c r="BW297" s="7"/>
    </row>
    <row r="298" spans="1:75" ht="47.25" x14ac:dyDescent="0.25">
      <c r="A298" s="7"/>
      <c r="B298" s="13" t="s">
        <v>237</v>
      </c>
      <c r="C298" s="13" t="s">
        <v>237</v>
      </c>
      <c r="D298" s="13" t="s">
        <v>273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3" t="s">
        <v>93</v>
      </c>
      <c r="T298" s="14" t="s">
        <v>94</v>
      </c>
      <c r="U298" s="11">
        <v>230</v>
      </c>
      <c r="V298" s="11">
        <v>0</v>
      </c>
      <c r="W298" s="11">
        <v>0</v>
      </c>
      <c r="X298" s="11">
        <v>230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8">
        <v>230</v>
      </c>
      <c r="AH298" s="19">
        <v>0</v>
      </c>
      <c r="AI298" s="19">
        <v>0</v>
      </c>
      <c r="AJ298" s="19">
        <v>230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8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230</v>
      </c>
      <c r="BF298" s="19">
        <v>0</v>
      </c>
      <c r="BG298" s="19">
        <v>0</v>
      </c>
      <c r="BH298" s="19">
        <v>230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19">
        <v>0</v>
      </c>
      <c r="BP298" s="19">
        <v>0</v>
      </c>
      <c r="BQ298" s="18">
        <v>230</v>
      </c>
      <c r="BR298" s="11">
        <v>0</v>
      </c>
      <c r="BS298" s="11">
        <v>0</v>
      </c>
      <c r="BT298" s="11">
        <v>230</v>
      </c>
      <c r="BU298" s="11">
        <v>0</v>
      </c>
      <c r="BV298" s="11">
        <v>0</v>
      </c>
      <c r="BW298" s="7"/>
    </row>
    <row r="299" spans="1:75" ht="15.75" x14ac:dyDescent="0.25">
      <c r="A299" s="7"/>
      <c r="B299" s="13" t="s">
        <v>237</v>
      </c>
      <c r="C299" s="13" t="s">
        <v>117</v>
      </c>
      <c r="D299" s="1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3"/>
      <c r="T299" s="14" t="s">
        <v>275</v>
      </c>
      <c r="U299" s="11">
        <v>13703.772999999999</v>
      </c>
      <c r="V299" s="11">
        <v>0</v>
      </c>
      <c r="W299" s="11">
        <v>3538.5</v>
      </c>
      <c r="X299" s="11">
        <v>10165.272999999999</v>
      </c>
      <c r="Y299" s="11">
        <v>0</v>
      </c>
      <c r="Z299" s="11">
        <v>0</v>
      </c>
      <c r="AA299" s="11">
        <v>74.722999999999999</v>
      </c>
      <c r="AB299" s="11">
        <v>0</v>
      </c>
      <c r="AC299" s="11">
        <v>0</v>
      </c>
      <c r="AD299" s="11">
        <v>74.722999999999999</v>
      </c>
      <c r="AE299" s="11">
        <v>0</v>
      </c>
      <c r="AF299" s="11">
        <v>0</v>
      </c>
      <c r="AG299" s="18">
        <v>13778.495999999999</v>
      </c>
      <c r="AH299" s="19">
        <v>0</v>
      </c>
      <c r="AI299" s="19">
        <v>3538.5</v>
      </c>
      <c r="AJ299" s="19">
        <v>10239.995999999999</v>
      </c>
      <c r="AK299" s="19">
        <v>0</v>
      </c>
      <c r="AL299" s="19">
        <v>0</v>
      </c>
      <c r="AM299" s="19">
        <v>13899.005999999999</v>
      </c>
      <c r="AN299" s="19">
        <v>0</v>
      </c>
      <c r="AO299" s="19">
        <v>3733.3</v>
      </c>
      <c r="AP299" s="19">
        <v>10165.706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8">
        <v>13899.005999999999</v>
      </c>
      <c r="AZ299" s="19">
        <v>0</v>
      </c>
      <c r="BA299" s="19">
        <v>3733.3</v>
      </c>
      <c r="BB299" s="19">
        <v>10165.706</v>
      </c>
      <c r="BC299" s="19">
        <v>0</v>
      </c>
      <c r="BD299" s="19">
        <v>0</v>
      </c>
      <c r="BE299" s="19">
        <v>14191.106</v>
      </c>
      <c r="BF299" s="19">
        <v>0</v>
      </c>
      <c r="BG299" s="19">
        <v>4025.4</v>
      </c>
      <c r="BH299" s="19">
        <v>10165.706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19">
        <v>0</v>
      </c>
      <c r="BP299" s="19">
        <v>0</v>
      </c>
      <c r="BQ299" s="18">
        <v>14191.106</v>
      </c>
      <c r="BR299" s="11">
        <v>0</v>
      </c>
      <c r="BS299" s="11">
        <v>4025.4</v>
      </c>
      <c r="BT299" s="11">
        <v>10165.706</v>
      </c>
      <c r="BU299" s="11">
        <v>0</v>
      </c>
      <c r="BV299" s="11">
        <v>0</v>
      </c>
      <c r="BW299" s="7"/>
    </row>
    <row r="300" spans="1:75" ht="31.5" x14ac:dyDescent="0.25">
      <c r="A300" s="7"/>
      <c r="B300" s="13" t="s">
        <v>237</v>
      </c>
      <c r="C300" s="13" t="s">
        <v>117</v>
      </c>
      <c r="D300" s="13" t="s">
        <v>276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3"/>
      <c r="T300" s="14" t="s">
        <v>277</v>
      </c>
      <c r="U300" s="11">
        <v>356.5</v>
      </c>
      <c r="V300" s="11">
        <v>0</v>
      </c>
      <c r="W300" s="11">
        <v>0</v>
      </c>
      <c r="X300" s="11">
        <v>356.5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8">
        <v>356.5</v>
      </c>
      <c r="AH300" s="19">
        <v>0</v>
      </c>
      <c r="AI300" s="19">
        <v>0</v>
      </c>
      <c r="AJ300" s="19">
        <v>356.5</v>
      </c>
      <c r="AK300" s="19">
        <v>0</v>
      </c>
      <c r="AL300" s="19">
        <v>0</v>
      </c>
      <c r="AM300" s="19">
        <v>356.5</v>
      </c>
      <c r="AN300" s="19">
        <v>0</v>
      </c>
      <c r="AO300" s="19">
        <v>0</v>
      </c>
      <c r="AP300" s="19">
        <v>356.5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8">
        <v>356.5</v>
      </c>
      <c r="AZ300" s="19">
        <v>0</v>
      </c>
      <c r="BA300" s="19">
        <v>0</v>
      </c>
      <c r="BB300" s="19">
        <v>356.5</v>
      </c>
      <c r="BC300" s="19">
        <v>0</v>
      </c>
      <c r="BD300" s="19">
        <v>0</v>
      </c>
      <c r="BE300" s="19">
        <v>356.5</v>
      </c>
      <c r="BF300" s="19">
        <v>0</v>
      </c>
      <c r="BG300" s="19">
        <v>0</v>
      </c>
      <c r="BH300" s="19">
        <v>356.5</v>
      </c>
      <c r="BI300" s="19">
        <v>0</v>
      </c>
      <c r="BJ300" s="19">
        <v>0</v>
      </c>
      <c r="BK300" s="19">
        <v>0</v>
      </c>
      <c r="BL300" s="19">
        <v>0</v>
      </c>
      <c r="BM300" s="19">
        <v>0</v>
      </c>
      <c r="BN300" s="19">
        <v>0</v>
      </c>
      <c r="BO300" s="19">
        <v>0</v>
      </c>
      <c r="BP300" s="19">
        <v>0</v>
      </c>
      <c r="BQ300" s="18">
        <v>356.5</v>
      </c>
      <c r="BR300" s="11">
        <v>0</v>
      </c>
      <c r="BS300" s="11">
        <v>0</v>
      </c>
      <c r="BT300" s="11">
        <v>356.5</v>
      </c>
      <c r="BU300" s="11">
        <v>0</v>
      </c>
      <c r="BV300" s="11">
        <v>0</v>
      </c>
      <c r="BW300" s="7"/>
    </row>
    <row r="301" spans="1:75" ht="94.5" x14ac:dyDescent="0.25">
      <c r="A301" s="7"/>
      <c r="B301" s="13" t="s">
        <v>237</v>
      </c>
      <c r="C301" s="13" t="s">
        <v>117</v>
      </c>
      <c r="D301" s="13" t="s">
        <v>276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3" t="s">
        <v>42</v>
      </c>
      <c r="T301" s="14" t="s">
        <v>43</v>
      </c>
      <c r="U301" s="11">
        <v>50</v>
      </c>
      <c r="V301" s="11">
        <v>0</v>
      </c>
      <c r="W301" s="11">
        <v>0</v>
      </c>
      <c r="X301" s="11">
        <v>50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8">
        <v>50</v>
      </c>
      <c r="AH301" s="19">
        <v>0</v>
      </c>
      <c r="AI301" s="19">
        <v>0</v>
      </c>
      <c r="AJ301" s="19">
        <v>50</v>
      </c>
      <c r="AK301" s="19">
        <v>0</v>
      </c>
      <c r="AL301" s="19">
        <v>0</v>
      </c>
      <c r="AM301" s="19">
        <v>50</v>
      </c>
      <c r="AN301" s="19">
        <v>0</v>
      </c>
      <c r="AO301" s="19">
        <v>0</v>
      </c>
      <c r="AP301" s="19">
        <v>50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8">
        <v>50</v>
      </c>
      <c r="AZ301" s="19">
        <v>0</v>
      </c>
      <c r="BA301" s="19">
        <v>0</v>
      </c>
      <c r="BB301" s="19">
        <v>50</v>
      </c>
      <c r="BC301" s="19">
        <v>0</v>
      </c>
      <c r="BD301" s="19">
        <v>0</v>
      </c>
      <c r="BE301" s="19">
        <v>50</v>
      </c>
      <c r="BF301" s="19">
        <v>0</v>
      </c>
      <c r="BG301" s="19">
        <v>0</v>
      </c>
      <c r="BH301" s="19">
        <v>50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19">
        <v>0</v>
      </c>
      <c r="BP301" s="19">
        <v>0</v>
      </c>
      <c r="BQ301" s="18">
        <v>50</v>
      </c>
      <c r="BR301" s="11">
        <v>0</v>
      </c>
      <c r="BS301" s="11">
        <v>0</v>
      </c>
      <c r="BT301" s="11">
        <v>50</v>
      </c>
      <c r="BU301" s="11">
        <v>0</v>
      </c>
      <c r="BV301" s="11">
        <v>0</v>
      </c>
      <c r="BW301" s="7"/>
    </row>
    <row r="302" spans="1:75" ht="47.25" x14ac:dyDescent="0.25">
      <c r="A302" s="7"/>
      <c r="B302" s="13" t="s">
        <v>237</v>
      </c>
      <c r="C302" s="13" t="s">
        <v>117</v>
      </c>
      <c r="D302" s="13" t="s">
        <v>276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3" t="s">
        <v>50</v>
      </c>
      <c r="T302" s="14" t="s">
        <v>51</v>
      </c>
      <c r="U302" s="11">
        <v>299</v>
      </c>
      <c r="V302" s="11">
        <v>0</v>
      </c>
      <c r="W302" s="11">
        <v>0</v>
      </c>
      <c r="X302" s="11">
        <v>299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8">
        <v>299</v>
      </c>
      <c r="AH302" s="19">
        <v>0</v>
      </c>
      <c r="AI302" s="19">
        <v>0</v>
      </c>
      <c r="AJ302" s="19">
        <v>299</v>
      </c>
      <c r="AK302" s="19">
        <v>0</v>
      </c>
      <c r="AL302" s="19">
        <v>0</v>
      </c>
      <c r="AM302" s="19">
        <v>299</v>
      </c>
      <c r="AN302" s="19">
        <v>0</v>
      </c>
      <c r="AO302" s="19">
        <v>0</v>
      </c>
      <c r="AP302" s="19">
        <v>299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8">
        <v>299</v>
      </c>
      <c r="AZ302" s="19">
        <v>0</v>
      </c>
      <c r="BA302" s="19">
        <v>0</v>
      </c>
      <c r="BB302" s="19">
        <v>299</v>
      </c>
      <c r="BC302" s="19">
        <v>0</v>
      </c>
      <c r="BD302" s="19">
        <v>0</v>
      </c>
      <c r="BE302" s="19">
        <v>299</v>
      </c>
      <c r="BF302" s="19">
        <v>0</v>
      </c>
      <c r="BG302" s="19">
        <v>0</v>
      </c>
      <c r="BH302" s="19">
        <v>299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19">
        <v>0</v>
      </c>
      <c r="BP302" s="19">
        <v>0</v>
      </c>
      <c r="BQ302" s="18">
        <v>299</v>
      </c>
      <c r="BR302" s="11">
        <v>0</v>
      </c>
      <c r="BS302" s="11">
        <v>0</v>
      </c>
      <c r="BT302" s="11">
        <v>299</v>
      </c>
      <c r="BU302" s="11">
        <v>0</v>
      </c>
      <c r="BV302" s="11">
        <v>0</v>
      </c>
      <c r="BW302" s="7"/>
    </row>
    <row r="303" spans="1:75" ht="15.75" x14ac:dyDescent="0.25">
      <c r="A303" s="7"/>
      <c r="B303" s="13" t="s">
        <v>237</v>
      </c>
      <c r="C303" s="13" t="s">
        <v>117</v>
      </c>
      <c r="D303" s="13" t="s">
        <v>276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3" t="s">
        <v>64</v>
      </c>
      <c r="T303" s="14" t="s">
        <v>65</v>
      </c>
      <c r="U303" s="11">
        <v>7.5</v>
      </c>
      <c r="V303" s="11">
        <v>0</v>
      </c>
      <c r="W303" s="11">
        <v>0</v>
      </c>
      <c r="X303" s="11">
        <v>7.5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8">
        <v>7.5</v>
      </c>
      <c r="AH303" s="19">
        <v>0</v>
      </c>
      <c r="AI303" s="19">
        <v>0</v>
      </c>
      <c r="AJ303" s="19">
        <v>7.5</v>
      </c>
      <c r="AK303" s="19">
        <v>0</v>
      </c>
      <c r="AL303" s="19">
        <v>0</v>
      </c>
      <c r="AM303" s="19">
        <v>7.5</v>
      </c>
      <c r="AN303" s="19">
        <v>0</v>
      </c>
      <c r="AO303" s="19">
        <v>0</v>
      </c>
      <c r="AP303" s="19">
        <v>7.5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8">
        <v>7.5</v>
      </c>
      <c r="AZ303" s="19">
        <v>0</v>
      </c>
      <c r="BA303" s="19">
        <v>0</v>
      </c>
      <c r="BB303" s="19">
        <v>7.5</v>
      </c>
      <c r="BC303" s="19">
        <v>0</v>
      </c>
      <c r="BD303" s="19">
        <v>0</v>
      </c>
      <c r="BE303" s="19">
        <v>7.5</v>
      </c>
      <c r="BF303" s="19">
        <v>0</v>
      </c>
      <c r="BG303" s="19">
        <v>0</v>
      </c>
      <c r="BH303" s="19">
        <v>7.5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19">
        <v>0</v>
      </c>
      <c r="BP303" s="19">
        <v>0</v>
      </c>
      <c r="BQ303" s="18">
        <v>7.5</v>
      </c>
      <c r="BR303" s="11">
        <v>0</v>
      </c>
      <c r="BS303" s="11">
        <v>0</v>
      </c>
      <c r="BT303" s="11">
        <v>7.5</v>
      </c>
      <c r="BU303" s="11">
        <v>0</v>
      </c>
      <c r="BV303" s="11">
        <v>0</v>
      </c>
      <c r="BW303" s="7"/>
    </row>
    <row r="304" spans="1:75" ht="47.25" x14ac:dyDescent="0.25">
      <c r="A304" s="7"/>
      <c r="B304" s="13" t="s">
        <v>237</v>
      </c>
      <c r="C304" s="13" t="s">
        <v>117</v>
      </c>
      <c r="D304" s="13" t="s">
        <v>278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3"/>
      <c r="T304" s="14" t="s">
        <v>279</v>
      </c>
      <c r="U304" s="11">
        <v>33</v>
      </c>
      <c r="V304" s="11">
        <v>0</v>
      </c>
      <c r="W304" s="11">
        <v>33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8">
        <v>33</v>
      </c>
      <c r="AH304" s="19">
        <v>0</v>
      </c>
      <c r="AI304" s="19">
        <v>33</v>
      </c>
      <c r="AJ304" s="19">
        <v>0</v>
      </c>
      <c r="AK304" s="19">
        <v>0</v>
      </c>
      <c r="AL304" s="19">
        <v>0</v>
      </c>
      <c r="AM304" s="19">
        <v>33</v>
      </c>
      <c r="AN304" s="19">
        <v>0</v>
      </c>
      <c r="AO304" s="19">
        <v>33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8">
        <v>33</v>
      </c>
      <c r="AZ304" s="19">
        <v>0</v>
      </c>
      <c r="BA304" s="19">
        <v>33</v>
      </c>
      <c r="BB304" s="19">
        <v>0</v>
      </c>
      <c r="BC304" s="19">
        <v>0</v>
      </c>
      <c r="BD304" s="19">
        <v>0</v>
      </c>
      <c r="BE304" s="19">
        <v>40</v>
      </c>
      <c r="BF304" s="19">
        <v>0</v>
      </c>
      <c r="BG304" s="19">
        <v>40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19">
        <v>0</v>
      </c>
      <c r="BP304" s="19">
        <v>0</v>
      </c>
      <c r="BQ304" s="18">
        <v>40</v>
      </c>
      <c r="BR304" s="11">
        <v>0</v>
      </c>
      <c r="BS304" s="11">
        <v>40</v>
      </c>
      <c r="BT304" s="11">
        <v>0</v>
      </c>
      <c r="BU304" s="11">
        <v>0</v>
      </c>
      <c r="BV304" s="11">
        <v>0</v>
      </c>
      <c r="BW304" s="7"/>
    </row>
    <row r="305" spans="1:75" ht="94.5" x14ac:dyDescent="0.25">
      <c r="A305" s="7"/>
      <c r="B305" s="13" t="s">
        <v>237</v>
      </c>
      <c r="C305" s="13" t="s">
        <v>117</v>
      </c>
      <c r="D305" s="13" t="s">
        <v>278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3" t="s">
        <v>42</v>
      </c>
      <c r="T305" s="14" t="s">
        <v>43</v>
      </c>
      <c r="U305" s="11">
        <v>33</v>
      </c>
      <c r="V305" s="11">
        <v>0</v>
      </c>
      <c r="W305" s="11">
        <v>33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8">
        <v>33</v>
      </c>
      <c r="AH305" s="19">
        <v>0</v>
      </c>
      <c r="AI305" s="19">
        <v>33</v>
      </c>
      <c r="AJ305" s="19">
        <v>0</v>
      </c>
      <c r="AK305" s="19">
        <v>0</v>
      </c>
      <c r="AL305" s="19">
        <v>0</v>
      </c>
      <c r="AM305" s="19">
        <v>33</v>
      </c>
      <c r="AN305" s="19">
        <v>0</v>
      </c>
      <c r="AO305" s="19">
        <v>33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0</v>
      </c>
      <c r="AV305" s="19">
        <v>0</v>
      </c>
      <c r="AW305" s="19">
        <v>0</v>
      </c>
      <c r="AX305" s="19">
        <v>0</v>
      </c>
      <c r="AY305" s="18">
        <v>33</v>
      </c>
      <c r="AZ305" s="19">
        <v>0</v>
      </c>
      <c r="BA305" s="19">
        <v>33</v>
      </c>
      <c r="BB305" s="19">
        <v>0</v>
      </c>
      <c r="BC305" s="19">
        <v>0</v>
      </c>
      <c r="BD305" s="19">
        <v>0</v>
      </c>
      <c r="BE305" s="19">
        <v>40</v>
      </c>
      <c r="BF305" s="19">
        <v>0</v>
      </c>
      <c r="BG305" s="19">
        <v>40</v>
      </c>
      <c r="BH305" s="19">
        <v>0</v>
      </c>
      <c r="BI305" s="19">
        <v>0</v>
      </c>
      <c r="BJ305" s="19">
        <v>0</v>
      </c>
      <c r="BK305" s="19">
        <v>0</v>
      </c>
      <c r="BL305" s="19">
        <v>0</v>
      </c>
      <c r="BM305" s="19">
        <v>0</v>
      </c>
      <c r="BN305" s="19">
        <v>0</v>
      </c>
      <c r="BO305" s="19">
        <v>0</v>
      </c>
      <c r="BP305" s="19">
        <v>0</v>
      </c>
      <c r="BQ305" s="18">
        <v>40</v>
      </c>
      <c r="BR305" s="11">
        <v>0</v>
      </c>
      <c r="BS305" s="11">
        <v>40</v>
      </c>
      <c r="BT305" s="11">
        <v>0</v>
      </c>
      <c r="BU305" s="11">
        <v>0</v>
      </c>
      <c r="BV305" s="11">
        <v>0</v>
      </c>
      <c r="BW305" s="7"/>
    </row>
    <row r="306" spans="1:75" ht="31.5" x14ac:dyDescent="0.25">
      <c r="A306" s="7"/>
      <c r="B306" s="13" t="s">
        <v>237</v>
      </c>
      <c r="C306" s="13" t="s">
        <v>117</v>
      </c>
      <c r="D306" s="13" t="s">
        <v>280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3"/>
      <c r="T306" s="14" t="s">
        <v>281</v>
      </c>
      <c r="U306" s="11">
        <v>366</v>
      </c>
      <c r="V306" s="11">
        <v>0</v>
      </c>
      <c r="W306" s="11">
        <v>0</v>
      </c>
      <c r="X306" s="11">
        <v>366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8">
        <v>366</v>
      </c>
      <c r="AH306" s="19">
        <v>0</v>
      </c>
      <c r="AI306" s="19">
        <v>0</v>
      </c>
      <c r="AJ306" s="19">
        <v>366</v>
      </c>
      <c r="AK306" s="19">
        <v>0</v>
      </c>
      <c r="AL306" s="19">
        <v>0</v>
      </c>
      <c r="AM306" s="19">
        <v>366</v>
      </c>
      <c r="AN306" s="19">
        <v>0</v>
      </c>
      <c r="AO306" s="19">
        <v>0</v>
      </c>
      <c r="AP306" s="19">
        <v>366</v>
      </c>
      <c r="AQ306" s="19">
        <v>0</v>
      </c>
      <c r="AR306" s="19">
        <v>0</v>
      </c>
      <c r="AS306" s="19">
        <v>0</v>
      </c>
      <c r="AT306" s="19">
        <v>0</v>
      </c>
      <c r="AU306" s="19">
        <v>0</v>
      </c>
      <c r="AV306" s="19">
        <v>0</v>
      </c>
      <c r="AW306" s="19">
        <v>0</v>
      </c>
      <c r="AX306" s="19">
        <v>0</v>
      </c>
      <c r="AY306" s="18">
        <v>366</v>
      </c>
      <c r="AZ306" s="19">
        <v>0</v>
      </c>
      <c r="BA306" s="19">
        <v>0</v>
      </c>
      <c r="BB306" s="19">
        <v>366</v>
      </c>
      <c r="BC306" s="19">
        <v>0</v>
      </c>
      <c r="BD306" s="19">
        <v>0</v>
      </c>
      <c r="BE306" s="19">
        <v>366</v>
      </c>
      <c r="BF306" s="19">
        <v>0</v>
      </c>
      <c r="BG306" s="19">
        <v>0</v>
      </c>
      <c r="BH306" s="19">
        <v>366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19">
        <v>0</v>
      </c>
      <c r="BP306" s="19">
        <v>0</v>
      </c>
      <c r="BQ306" s="18">
        <v>366</v>
      </c>
      <c r="BR306" s="11">
        <v>0</v>
      </c>
      <c r="BS306" s="11">
        <v>0</v>
      </c>
      <c r="BT306" s="11">
        <v>366</v>
      </c>
      <c r="BU306" s="11">
        <v>0</v>
      </c>
      <c r="BV306" s="11">
        <v>0</v>
      </c>
      <c r="BW306" s="7"/>
    </row>
    <row r="307" spans="1:75" ht="47.25" x14ac:dyDescent="0.25">
      <c r="A307" s="7"/>
      <c r="B307" s="13" t="s">
        <v>237</v>
      </c>
      <c r="C307" s="13" t="s">
        <v>117</v>
      </c>
      <c r="D307" s="13" t="s">
        <v>280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3" t="s">
        <v>50</v>
      </c>
      <c r="T307" s="14" t="s">
        <v>51</v>
      </c>
      <c r="U307" s="11">
        <v>366</v>
      </c>
      <c r="V307" s="11">
        <v>0</v>
      </c>
      <c r="W307" s="11">
        <v>0</v>
      </c>
      <c r="X307" s="11">
        <v>366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8">
        <v>366</v>
      </c>
      <c r="AH307" s="19">
        <v>0</v>
      </c>
      <c r="AI307" s="19">
        <v>0</v>
      </c>
      <c r="AJ307" s="19">
        <v>366</v>
      </c>
      <c r="AK307" s="19">
        <v>0</v>
      </c>
      <c r="AL307" s="19">
        <v>0</v>
      </c>
      <c r="AM307" s="19">
        <v>366</v>
      </c>
      <c r="AN307" s="19">
        <v>0</v>
      </c>
      <c r="AO307" s="19">
        <v>0</v>
      </c>
      <c r="AP307" s="19">
        <v>366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8">
        <v>366</v>
      </c>
      <c r="AZ307" s="19">
        <v>0</v>
      </c>
      <c r="BA307" s="19">
        <v>0</v>
      </c>
      <c r="BB307" s="19">
        <v>366</v>
      </c>
      <c r="BC307" s="19">
        <v>0</v>
      </c>
      <c r="BD307" s="19">
        <v>0</v>
      </c>
      <c r="BE307" s="19">
        <v>366</v>
      </c>
      <c r="BF307" s="19">
        <v>0</v>
      </c>
      <c r="BG307" s="19">
        <v>0</v>
      </c>
      <c r="BH307" s="19">
        <v>366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8">
        <v>366</v>
      </c>
      <c r="BR307" s="11">
        <v>0</v>
      </c>
      <c r="BS307" s="11">
        <v>0</v>
      </c>
      <c r="BT307" s="11">
        <v>366</v>
      </c>
      <c r="BU307" s="11">
        <v>0</v>
      </c>
      <c r="BV307" s="11">
        <v>0</v>
      </c>
      <c r="BW307" s="7"/>
    </row>
    <row r="308" spans="1:75" ht="15.75" x14ac:dyDescent="0.25">
      <c r="A308" s="7"/>
      <c r="B308" s="13" t="s">
        <v>237</v>
      </c>
      <c r="C308" s="13" t="s">
        <v>117</v>
      </c>
      <c r="D308" s="13" t="s">
        <v>282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3"/>
      <c r="T308" s="14" t="s">
        <v>110</v>
      </c>
      <c r="U308" s="11">
        <v>5754.2209999999995</v>
      </c>
      <c r="V308" s="11">
        <v>0</v>
      </c>
      <c r="W308" s="11">
        <v>0</v>
      </c>
      <c r="X308" s="11">
        <v>5754.2209999999995</v>
      </c>
      <c r="Y308" s="11">
        <v>0</v>
      </c>
      <c r="Z308" s="11">
        <v>0</v>
      </c>
      <c r="AA308" s="11">
        <v>74.722999999999999</v>
      </c>
      <c r="AB308" s="11">
        <v>0</v>
      </c>
      <c r="AC308" s="11">
        <v>0</v>
      </c>
      <c r="AD308" s="11">
        <v>74.722999999999999</v>
      </c>
      <c r="AE308" s="11">
        <v>0</v>
      </c>
      <c r="AF308" s="11">
        <v>0</v>
      </c>
      <c r="AG308" s="18">
        <v>5828.9440000000004</v>
      </c>
      <c r="AH308" s="19">
        <v>0</v>
      </c>
      <c r="AI308" s="19">
        <v>0</v>
      </c>
      <c r="AJ308" s="19">
        <v>5828.9440000000004</v>
      </c>
      <c r="AK308" s="19">
        <v>0</v>
      </c>
      <c r="AL308" s="19">
        <v>0</v>
      </c>
      <c r="AM308" s="19">
        <v>5754.2209999999995</v>
      </c>
      <c r="AN308" s="19">
        <v>0</v>
      </c>
      <c r="AO308" s="19">
        <v>0</v>
      </c>
      <c r="AP308" s="19">
        <v>5754.2209999999995</v>
      </c>
      <c r="AQ308" s="19">
        <v>0</v>
      </c>
      <c r="AR308" s="19">
        <v>0</v>
      </c>
      <c r="AS308" s="19">
        <v>0</v>
      </c>
      <c r="AT308" s="19">
        <v>0</v>
      </c>
      <c r="AU308" s="19">
        <v>0</v>
      </c>
      <c r="AV308" s="19">
        <v>0</v>
      </c>
      <c r="AW308" s="19">
        <v>0</v>
      </c>
      <c r="AX308" s="19">
        <v>0</v>
      </c>
      <c r="AY308" s="18">
        <v>5754.2209999999995</v>
      </c>
      <c r="AZ308" s="19">
        <v>0</v>
      </c>
      <c r="BA308" s="19">
        <v>0</v>
      </c>
      <c r="BB308" s="19">
        <v>5754.2209999999995</v>
      </c>
      <c r="BC308" s="19">
        <v>0</v>
      </c>
      <c r="BD308" s="19">
        <v>0</v>
      </c>
      <c r="BE308" s="19">
        <v>5754.2209999999995</v>
      </c>
      <c r="BF308" s="19">
        <v>0</v>
      </c>
      <c r="BG308" s="19">
        <v>0</v>
      </c>
      <c r="BH308" s="19">
        <v>5754.2209999999995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19">
        <v>0</v>
      </c>
      <c r="BP308" s="19">
        <v>0</v>
      </c>
      <c r="BQ308" s="18">
        <v>5754.2209999999995</v>
      </c>
      <c r="BR308" s="11">
        <v>0</v>
      </c>
      <c r="BS308" s="11">
        <v>0</v>
      </c>
      <c r="BT308" s="11">
        <v>5754.2209999999995</v>
      </c>
      <c r="BU308" s="11">
        <v>0</v>
      </c>
      <c r="BV308" s="11">
        <v>0</v>
      </c>
      <c r="BW308" s="7"/>
    </row>
    <row r="309" spans="1:75" ht="94.5" x14ac:dyDescent="0.25">
      <c r="A309" s="7"/>
      <c r="B309" s="13" t="s">
        <v>237</v>
      </c>
      <c r="C309" s="13" t="s">
        <v>117</v>
      </c>
      <c r="D309" s="13" t="s">
        <v>282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3" t="s">
        <v>42</v>
      </c>
      <c r="T309" s="14" t="s">
        <v>43</v>
      </c>
      <c r="U309" s="11">
        <v>4285.0110000000004</v>
      </c>
      <c r="V309" s="11">
        <v>0</v>
      </c>
      <c r="W309" s="11">
        <v>0</v>
      </c>
      <c r="X309" s="11">
        <v>4285.0110000000004</v>
      </c>
      <c r="Y309" s="11">
        <v>0</v>
      </c>
      <c r="Z309" s="11">
        <v>0</v>
      </c>
      <c r="AA309" s="11">
        <v>74.722999999999999</v>
      </c>
      <c r="AB309" s="11">
        <v>0</v>
      </c>
      <c r="AC309" s="11">
        <v>0</v>
      </c>
      <c r="AD309" s="11">
        <v>74.722999999999999</v>
      </c>
      <c r="AE309" s="11">
        <v>0</v>
      </c>
      <c r="AF309" s="11">
        <v>0</v>
      </c>
      <c r="AG309" s="18">
        <v>4359.7340000000004</v>
      </c>
      <c r="AH309" s="19">
        <v>0</v>
      </c>
      <c r="AI309" s="19">
        <v>0</v>
      </c>
      <c r="AJ309" s="19">
        <v>4359.7340000000004</v>
      </c>
      <c r="AK309" s="19">
        <v>0</v>
      </c>
      <c r="AL309" s="19">
        <v>0</v>
      </c>
      <c r="AM309" s="19">
        <v>4285.0110000000004</v>
      </c>
      <c r="AN309" s="19">
        <v>0</v>
      </c>
      <c r="AO309" s="19">
        <v>0</v>
      </c>
      <c r="AP309" s="19">
        <v>4285.0110000000004</v>
      </c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8">
        <v>4285.0110000000004</v>
      </c>
      <c r="AZ309" s="19">
        <v>0</v>
      </c>
      <c r="BA309" s="19">
        <v>0</v>
      </c>
      <c r="BB309" s="19">
        <v>4285.0110000000004</v>
      </c>
      <c r="BC309" s="19">
        <v>0</v>
      </c>
      <c r="BD309" s="19">
        <v>0</v>
      </c>
      <c r="BE309" s="19">
        <v>4285.0110000000004</v>
      </c>
      <c r="BF309" s="19">
        <v>0</v>
      </c>
      <c r="BG309" s="19">
        <v>0</v>
      </c>
      <c r="BH309" s="19">
        <v>4285.0110000000004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19">
        <v>0</v>
      </c>
      <c r="BP309" s="19">
        <v>0</v>
      </c>
      <c r="BQ309" s="18">
        <v>4285.0110000000004</v>
      </c>
      <c r="BR309" s="11">
        <v>0</v>
      </c>
      <c r="BS309" s="11">
        <v>0</v>
      </c>
      <c r="BT309" s="11">
        <v>4285.0110000000004</v>
      </c>
      <c r="BU309" s="11">
        <v>0</v>
      </c>
      <c r="BV309" s="11">
        <v>0</v>
      </c>
      <c r="BW309" s="7"/>
    </row>
    <row r="310" spans="1:75" ht="47.25" x14ac:dyDescent="0.25">
      <c r="A310" s="7"/>
      <c r="B310" s="13" t="s">
        <v>237</v>
      </c>
      <c r="C310" s="13" t="s">
        <v>117</v>
      </c>
      <c r="D310" s="13" t="s">
        <v>282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3" t="s">
        <v>50</v>
      </c>
      <c r="T310" s="14" t="s">
        <v>51</v>
      </c>
      <c r="U310" s="11">
        <v>1446.66</v>
      </c>
      <c r="V310" s="11">
        <v>0</v>
      </c>
      <c r="W310" s="11">
        <v>0</v>
      </c>
      <c r="X310" s="11">
        <v>1446.66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8">
        <v>1446.66</v>
      </c>
      <c r="AH310" s="19">
        <v>0</v>
      </c>
      <c r="AI310" s="19">
        <v>0</v>
      </c>
      <c r="AJ310" s="19">
        <v>1446.66</v>
      </c>
      <c r="AK310" s="19">
        <v>0</v>
      </c>
      <c r="AL310" s="19">
        <v>0</v>
      </c>
      <c r="AM310" s="19">
        <v>1446.66</v>
      </c>
      <c r="AN310" s="19">
        <v>0</v>
      </c>
      <c r="AO310" s="19">
        <v>0</v>
      </c>
      <c r="AP310" s="19">
        <v>1446.66</v>
      </c>
      <c r="AQ310" s="19">
        <v>0</v>
      </c>
      <c r="AR310" s="19">
        <v>0</v>
      </c>
      <c r="AS310" s="19">
        <v>0</v>
      </c>
      <c r="AT310" s="19">
        <v>0</v>
      </c>
      <c r="AU310" s="19">
        <v>0</v>
      </c>
      <c r="AV310" s="19">
        <v>0</v>
      </c>
      <c r="AW310" s="19">
        <v>0</v>
      </c>
      <c r="AX310" s="19">
        <v>0</v>
      </c>
      <c r="AY310" s="18">
        <v>1446.66</v>
      </c>
      <c r="AZ310" s="19">
        <v>0</v>
      </c>
      <c r="BA310" s="19">
        <v>0</v>
      </c>
      <c r="BB310" s="19">
        <v>1446.66</v>
      </c>
      <c r="BC310" s="19">
        <v>0</v>
      </c>
      <c r="BD310" s="19">
        <v>0</v>
      </c>
      <c r="BE310" s="19">
        <v>1446.66</v>
      </c>
      <c r="BF310" s="19">
        <v>0</v>
      </c>
      <c r="BG310" s="19">
        <v>0</v>
      </c>
      <c r="BH310" s="19">
        <v>1446.66</v>
      </c>
      <c r="BI310" s="19">
        <v>0</v>
      </c>
      <c r="BJ310" s="19">
        <v>0</v>
      </c>
      <c r="BK310" s="19">
        <v>0</v>
      </c>
      <c r="BL310" s="19">
        <v>0</v>
      </c>
      <c r="BM310" s="19">
        <v>0</v>
      </c>
      <c r="BN310" s="19">
        <v>0</v>
      </c>
      <c r="BO310" s="19">
        <v>0</v>
      </c>
      <c r="BP310" s="19">
        <v>0</v>
      </c>
      <c r="BQ310" s="18">
        <v>1446.66</v>
      </c>
      <c r="BR310" s="11">
        <v>0</v>
      </c>
      <c r="BS310" s="11">
        <v>0</v>
      </c>
      <c r="BT310" s="11">
        <v>1446.66</v>
      </c>
      <c r="BU310" s="11">
        <v>0</v>
      </c>
      <c r="BV310" s="11">
        <v>0</v>
      </c>
      <c r="BW310" s="7"/>
    </row>
    <row r="311" spans="1:75" ht="15.75" x14ac:dyDescent="0.25">
      <c r="A311" s="7"/>
      <c r="B311" s="13" t="s">
        <v>237</v>
      </c>
      <c r="C311" s="13" t="s">
        <v>117</v>
      </c>
      <c r="D311" s="13" t="s">
        <v>282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3" t="s">
        <v>64</v>
      </c>
      <c r="T311" s="14" t="s">
        <v>65</v>
      </c>
      <c r="U311" s="11">
        <v>22.55</v>
      </c>
      <c r="V311" s="11">
        <v>0</v>
      </c>
      <c r="W311" s="11">
        <v>0</v>
      </c>
      <c r="X311" s="11">
        <v>22.55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8">
        <v>22.55</v>
      </c>
      <c r="AH311" s="19">
        <v>0</v>
      </c>
      <c r="AI311" s="19">
        <v>0</v>
      </c>
      <c r="AJ311" s="19">
        <v>22.55</v>
      </c>
      <c r="AK311" s="19">
        <v>0</v>
      </c>
      <c r="AL311" s="19">
        <v>0</v>
      </c>
      <c r="AM311" s="19">
        <v>22.55</v>
      </c>
      <c r="AN311" s="19">
        <v>0</v>
      </c>
      <c r="AO311" s="19">
        <v>0</v>
      </c>
      <c r="AP311" s="19">
        <v>22.55</v>
      </c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8">
        <v>22.55</v>
      </c>
      <c r="AZ311" s="19">
        <v>0</v>
      </c>
      <c r="BA311" s="19">
        <v>0</v>
      </c>
      <c r="BB311" s="19">
        <v>22.55</v>
      </c>
      <c r="BC311" s="19">
        <v>0</v>
      </c>
      <c r="BD311" s="19">
        <v>0</v>
      </c>
      <c r="BE311" s="19">
        <v>22.55</v>
      </c>
      <c r="BF311" s="19">
        <v>0</v>
      </c>
      <c r="BG311" s="19">
        <v>0</v>
      </c>
      <c r="BH311" s="19">
        <v>22.55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19">
        <v>0</v>
      </c>
      <c r="BP311" s="19">
        <v>0</v>
      </c>
      <c r="BQ311" s="18">
        <v>22.55</v>
      </c>
      <c r="BR311" s="11">
        <v>0</v>
      </c>
      <c r="BS311" s="11">
        <v>0</v>
      </c>
      <c r="BT311" s="11">
        <v>22.55</v>
      </c>
      <c r="BU311" s="11">
        <v>0</v>
      </c>
      <c r="BV311" s="11">
        <v>0</v>
      </c>
      <c r="BW311" s="7"/>
    </row>
    <row r="312" spans="1:75" ht="31.5" x14ac:dyDescent="0.25">
      <c r="A312" s="7"/>
      <c r="B312" s="13" t="s">
        <v>237</v>
      </c>
      <c r="C312" s="13" t="s">
        <v>117</v>
      </c>
      <c r="D312" s="13" t="s">
        <v>283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3"/>
      <c r="T312" s="14" t="s">
        <v>284</v>
      </c>
      <c r="U312" s="11">
        <v>3432.3449999999998</v>
      </c>
      <c r="V312" s="11">
        <v>0</v>
      </c>
      <c r="W312" s="11">
        <v>3432.3449999999998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8">
        <v>3432.3449999999998</v>
      </c>
      <c r="AH312" s="19">
        <v>0</v>
      </c>
      <c r="AI312" s="19">
        <v>3432.3449999999998</v>
      </c>
      <c r="AJ312" s="19">
        <v>0</v>
      </c>
      <c r="AK312" s="19">
        <v>0</v>
      </c>
      <c r="AL312" s="19">
        <v>0</v>
      </c>
      <c r="AM312" s="19">
        <v>3621.3009999999999</v>
      </c>
      <c r="AN312" s="19">
        <v>0</v>
      </c>
      <c r="AO312" s="19">
        <v>3621.3009999999999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8">
        <v>3621.3009999999999</v>
      </c>
      <c r="AZ312" s="19">
        <v>0</v>
      </c>
      <c r="BA312" s="19">
        <v>3621.3009999999999</v>
      </c>
      <c r="BB312" s="19">
        <v>0</v>
      </c>
      <c r="BC312" s="19">
        <v>0</v>
      </c>
      <c r="BD312" s="19">
        <v>0</v>
      </c>
      <c r="BE312" s="19">
        <v>3904.6379999999999</v>
      </c>
      <c r="BF312" s="19">
        <v>0</v>
      </c>
      <c r="BG312" s="19">
        <v>3904.6379999999999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19">
        <v>0</v>
      </c>
      <c r="BP312" s="19">
        <v>0</v>
      </c>
      <c r="BQ312" s="18">
        <v>3904.6379999999999</v>
      </c>
      <c r="BR312" s="11">
        <v>0</v>
      </c>
      <c r="BS312" s="11">
        <v>3904.6379999999999</v>
      </c>
      <c r="BT312" s="11">
        <v>0</v>
      </c>
      <c r="BU312" s="11">
        <v>0</v>
      </c>
      <c r="BV312" s="11">
        <v>0</v>
      </c>
      <c r="BW312" s="7"/>
    </row>
    <row r="313" spans="1:75" ht="15.75" x14ac:dyDescent="0.25">
      <c r="A313" s="7"/>
      <c r="B313" s="13" t="s">
        <v>237</v>
      </c>
      <c r="C313" s="13" t="s">
        <v>117</v>
      </c>
      <c r="D313" s="13" t="s">
        <v>283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3" t="s">
        <v>64</v>
      </c>
      <c r="T313" s="14" t="s">
        <v>65</v>
      </c>
      <c r="U313" s="11">
        <v>3432.3449999999998</v>
      </c>
      <c r="V313" s="11">
        <v>0</v>
      </c>
      <c r="W313" s="11">
        <v>3432.3449999999998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8">
        <v>3432.3449999999998</v>
      </c>
      <c r="AH313" s="19">
        <v>0</v>
      </c>
      <c r="AI313" s="19">
        <v>3432.3449999999998</v>
      </c>
      <c r="AJ313" s="19">
        <v>0</v>
      </c>
      <c r="AK313" s="19">
        <v>0</v>
      </c>
      <c r="AL313" s="19">
        <v>0</v>
      </c>
      <c r="AM313" s="19">
        <v>3621.3009999999999</v>
      </c>
      <c r="AN313" s="19">
        <v>0</v>
      </c>
      <c r="AO313" s="19">
        <v>3621.3009999999999</v>
      </c>
      <c r="AP313" s="19">
        <v>0</v>
      </c>
      <c r="AQ313" s="19">
        <v>0</v>
      </c>
      <c r="AR313" s="19">
        <v>0</v>
      </c>
      <c r="AS313" s="19">
        <v>0</v>
      </c>
      <c r="AT313" s="19">
        <v>0</v>
      </c>
      <c r="AU313" s="19">
        <v>0</v>
      </c>
      <c r="AV313" s="19">
        <v>0</v>
      </c>
      <c r="AW313" s="19">
        <v>0</v>
      </c>
      <c r="AX313" s="19">
        <v>0</v>
      </c>
      <c r="AY313" s="18">
        <v>3621.3009999999999</v>
      </c>
      <c r="AZ313" s="19">
        <v>0</v>
      </c>
      <c r="BA313" s="19">
        <v>3621.3009999999999</v>
      </c>
      <c r="BB313" s="19">
        <v>0</v>
      </c>
      <c r="BC313" s="19">
        <v>0</v>
      </c>
      <c r="BD313" s="19">
        <v>0</v>
      </c>
      <c r="BE313" s="19">
        <v>3904.6379999999999</v>
      </c>
      <c r="BF313" s="19">
        <v>0</v>
      </c>
      <c r="BG313" s="19">
        <v>3904.6379999999999</v>
      </c>
      <c r="BH313" s="19">
        <v>0</v>
      </c>
      <c r="BI313" s="19">
        <v>0</v>
      </c>
      <c r="BJ313" s="19">
        <v>0</v>
      </c>
      <c r="BK313" s="19">
        <v>0</v>
      </c>
      <c r="BL313" s="19">
        <v>0</v>
      </c>
      <c r="BM313" s="19">
        <v>0</v>
      </c>
      <c r="BN313" s="19">
        <v>0</v>
      </c>
      <c r="BO313" s="19">
        <v>0</v>
      </c>
      <c r="BP313" s="19">
        <v>0</v>
      </c>
      <c r="BQ313" s="18">
        <v>3904.6379999999999</v>
      </c>
      <c r="BR313" s="11">
        <v>0</v>
      </c>
      <c r="BS313" s="11">
        <v>3904.6379999999999</v>
      </c>
      <c r="BT313" s="11">
        <v>0</v>
      </c>
      <c r="BU313" s="11">
        <v>0</v>
      </c>
      <c r="BV313" s="11">
        <v>0</v>
      </c>
      <c r="BW313" s="7"/>
    </row>
    <row r="314" spans="1:75" ht="31.5" x14ac:dyDescent="0.25">
      <c r="A314" s="7"/>
      <c r="B314" s="13" t="s">
        <v>237</v>
      </c>
      <c r="C314" s="13" t="s">
        <v>117</v>
      </c>
      <c r="D314" s="13" t="s">
        <v>285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3"/>
      <c r="T314" s="14" t="s">
        <v>286</v>
      </c>
      <c r="U314" s="11">
        <v>1701</v>
      </c>
      <c r="V314" s="11">
        <v>0</v>
      </c>
      <c r="W314" s="11">
        <v>0</v>
      </c>
      <c r="X314" s="11">
        <v>1701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8">
        <v>1701</v>
      </c>
      <c r="AH314" s="19">
        <v>0</v>
      </c>
      <c r="AI314" s="19">
        <v>0</v>
      </c>
      <c r="AJ314" s="19">
        <v>1701</v>
      </c>
      <c r="AK314" s="19">
        <v>0</v>
      </c>
      <c r="AL314" s="19">
        <v>0</v>
      </c>
      <c r="AM314" s="19">
        <v>1701</v>
      </c>
      <c r="AN314" s="19">
        <v>0</v>
      </c>
      <c r="AO314" s="19">
        <v>0</v>
      </c>
      <c r="AP314" s="19">
        <v>1701</v>
      </c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19">
        <v>0</v>
      </c>
      <c r="AW314" s="19">
        <v>0</v>
      </c>
      <c r="AX314" s="19">
        <v>0</v>
      </c>
      <c r="AY314" s="18">
        <v>1701</v>
      </c>
      <c r="AZ314" s="19">
        <v>0</v>
      </c>
      <c r="BA314" s="19">
        <v>0</v>
      </c>
      <c r="BB314" s="19">
        <v>1701</v>
      </c>
      <c r="BC314" s="19">
        <v>0</v>
      </c>
      <c r="BD314" s="19">
        <v>0</v>
      </c>
      <c r="BE314" s="19">
        <v>1701</v>
      </c>
      <c r="BF314" s="19">
        <v>0</v>
      </c>
      <c r="BG314" s="19">
        <v>0</v>
      </c>
      <c r="BH314" s="19">
        <v>1701</v>
      </c>
      <c r="BI314" s="19">
        <v>0</v>
      </c>
      <c r="BJ314" s="19">
        <v>0</v>
      </c>
      <c r="BK314" s="19">
        <v>0</v>
      </c>
      <c r="BL314" s="19">
        <v>0</v>
      </c>
      <c r="BM314" s="19">
        <v>0</v>
      </c>
      <c r="BN314" s="19">
        <v>0</v>
      </c>
      <c r="BO314" s="19">
        <v>0</v>
      </c>
      <c r="BP314" s="19">
        <v>0</v>
      </c>
      <c r="BQ314" s="18">
        <v>1701</v>
      </c>
      <c r="BR314" s="11">
        <v>0</v>
      </c>
      <c r="BS314" s="11">
        <v>0</v>
      </c>
      <c r="BT314" s="11">
        <v>1701</v>
      </c>
      <c r="BU314" s="11">
        <v>0</v>
      </c>
      <c r="BV314" s="11">
        <v>0</v>
      </c>
      <c r="BW314" s="7"/>
    </row>
    <row r="315" spans="1:75" ht="15.75" x14ac:dyDescent="0.25">
      <c r="A315" s="7"/>
      <c r="B315" s="13" t="s">
        <v>237</v>
      </c>
      <c r="C315" s="13" t="s">
        <v>117</v>
      </c>
      <c r="D315" s="13" t="s">
        <v>285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3" t="s">
        <v>64</v>
      </c>
      <c r="T315" s="14" t="s">
        <v>65</v>
      </c>
      <c r="U315" s="11">
        <v>1701</v>
      </c>
      <c r="V315" s="11">
        <v>0</v>
      </c>
      <c r="W315" s="11">
        <v>0</v>
      </c>
      <c r="X315" s="11">
        <v>1701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8">
        <v>1701</v>
      </c>
      <c r="AH315" s="19">
        <v>0</v>
      </c>
      <c r="AI315" s="19">
        <v>0</v>
      </c>
      <c r="AJ315" s="19">
        <v>1701</v>
      </c>
      <c r="AK315" s="19">
        <v>0</v>
      </c>
      <c r="AL315" s="19">
        <v>0</v>
      </c>
      <c r="AM315" s="19">
        <v>1701</v>
      </c>
      <c r="AN315" s="19">
        <v>0</v>
      </c>
      <c r="AO315" s="19">
        <v>0</v>
      </c>
      <c r="AP315" s="19">
        <v>1701</v>
      </c>
      <c r="AQ315" s="19">
        <v>0</v>
      </c>
      <c r="AR315" s="19">
        <v>0</v>
      </c>
      <c r="AS315" s="19">
        <v>0</v>
      </c>
      <c r="AT315" s="19">
        <v>0</v>
      </c>
      <c r="AU315" s="19">
        <v>0</v>
      </c>
      <c r="AV315" s="19">
        <v>0</v>
      </c>
      <c r="AW315" s="19">
        <v>0</v>
      </c>
      <c r="AX315" s="19">
        <v>0</v>
      </c>
      <c r="AY315" s="18">
        <v>1701</v>
      </c>
      <c r="AZ315" s="19">
        <v>0</v>
      </c>
      <c r="BA315" s="19">
        <v>0</v>
      </c>
      <c r="BB315" s="19">
        <v>1701</v>
      </c>
      <c r="BC315" s="19">
        <v>0</v>
      </c>
      <c r="BD315" s="19">
        <v>0</v>
      </c>
      <c r="BE315" s="19">
        <v>1701</v>
      </c>
      <c r="BF315" s="19">
        <v>0</v>
      </c>
      <c r="BG315" s="19">
        <v>0</v>
      </c>
      <c r="BH315" s="19">
        <v>1701</v>
      </c>
      <c r="BI315" s="19">
        <v>0</v>
      </c>
      <c r="BJ315" s="19">
        <v>0</v>
      </c>
      <c r="BK315" s="19">
        <v>0</v>
      </c>
      <c r="BL315" s="19">
        <v>0</v>
      </c>
      <c r="BM315" s="19">
        <v>0</v>
      </c>
      <c r="BN315" s="19">
        <v>0</v>
      </c>
      <c r="BO315" s="19">
        <v>0</v>
      </c>
      <c r="BP315" s="19">
        <v>0</v>
      </c>
      <c r="BQ315" s="18">
        <v>1701</v>
      </c>
      <c r="BR315" s="11">
        <v>0</v>
      </c>
      <c r="BS315" s="11">
        <v>0</v>
      </c>
      <c r="BT315" s="11">
        <v>1701</v>
      </c>
      <c r="BU315" s="11">
        <v>0</v>
      </c>
      <c r="BV315" s="11">
        <v>0</v>
      </c>
      <c r="BW315" s="7"/>
    </row>
    <row r="316" spans="1:75" ht="47.25" x14ac:dyDescent="0.25">
      <c r="A316" s="7"/>
      <c r="B316" s="13" t="s">
        <v>237</v>
      </c>
      <c r="C316" s="13" t="s">
        <v>117</v>
      </c>
      <c r="D316" s="13" t="s">
        <v>287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3"/>
      <c r="T316" s="14" t="s">
        <v>279</v>
      </c>
      <c r="U316" s="11">
        <v>73.155000000000001</v>
      </c>
      <c r="V316" s="11">
        <v>0</v>
      </c>
      <c r="W316" s="11">
        <v>73.155000000000001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8">
        <v>73.155000000000001</v>
      </c>
      <c r="AH316" s="19">
        <v>0</v>
      </c>
      <c r="AI316" s="19">
        <v>73.155000000000001</v>
      </c>
      <c r="AJ316" s="19">
        <v>0</v>
      </c>
      <c r="AK316" s="19">
        <v>0</v>
      </c>
      <c r="AL316" s="19">
        <v>0</v>
      </c>
      <c r="AM316" s="19">
        <v>78.998999999999995</v>
      </c>
      <c r="AN316" s="19">
        <v>0</v>
      </c>
      <c r="AO316" s="19">
        <v>78.998999999999995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8">
        <v>78.998999999999995</v>
      </c>
      <c r="AZ316" s="19">
        <v>0</v>
      </c>
      <c r="BA316" s="19">
        <v>78.998999999999995</v>
      </c>
      <c r="BB316" s="19">
        <v>0</v>
      </c>
      <c r="BC316" s="19">
        <v>0</v>
      </c>
      <c r="BD316" s="19">
        <v>0</v>
      </c>
      <c r="BE316" s="19">
        <v>80.762</v>
      </c>
      <c r="BF316" s="19">
        <v>0</v>
      </c>
      <c r="BG316" s="19">
        <v>80.762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19">
        <v>0</v>
      </c>
      <c r="BP316" s="19">
        <v>0</v>
      </c>
      <c r="BQ316" s="18">
        <v>80.762</v>
      </c>
      <c r="BR316" s="11">
        <v>0</v>
      </c>
      <c r="BS316" s="11">
        <v>80.762</v>
      </c>
      <c r="BT316" s="11">
        <v>0</v>
      </c>
      <c r="BU316" s="11">
        <v>0</v>
      </c>
      <c r="BV316" s="11">
        <v>0</v>
      </c>
      <c r="BW316" s="7"/>
    </row>
    <row r="317" spans="1:75" ht="94.5" x14ac:dyDescent="0.25">
      <c r="A317" s="7"/>
      <c r="B317" s="13" t="s">
        <v>237</v>
      </c>
      <c r="C317" s="13" t="s">
        <v>117</v>
      </c>
      <c r="D317" s="13" t="s">
        <v>287</v>
      </c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3" t="s">
        <v>42</v>
      </c>
      <c r="T317" s="14" t="s">
        <v>43</v>
      </c>
      <c r="U317" s="11">
        <v>73.155000000000001</v>
      </c>
      <c r="V317" s="11">
        <v>0</v>
      </c>
      <c r="W317" s="11">
        <v>73.155000000000001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8">
        <v>73.155000000000001</v>
      </c>
      <c r="AH317" s="19">
        <v>0</v>
      </c>
      <c r="AI317" s="19">
        <v>73.155000000000001</v>
      </c>
      <c r="AJ317" s="19">
        <v>0</v>
      </c>
      <c r="AK317" s="19">
        <v>0</v>
      </c>
      <c r="AL317" s="19">
        <v>0</v>
      </c>
      <c r="AM317" s="19">
        <v>78.998999999999995</v>
      </c>
      <c r="AN317" s="19">
        <v>0</v>
      </c>
      <c r="AO317" s="19">
        <v>78.998999999999995</v>
      </c>
      <c r="AP317" s="19">
        <v>0</v>
      </c>
      <c r="AQ317" s="19">
        <v>0</v>
      </c>
      <c r="AR317" s="19">
        <v>0</v>
      </c>
      <c r="AS317" s="19">
        <v>0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8">
        <v>78.998999999999995</v>
      </c>
      <c r="AZ317" s="19">
        <v>0</v>
      </c>
      <c r="BA317" s="19">
        <v>78.998999999999995</v>
      </c>
      <c r="BB317" s="19">
        <v>0</v>
      </c>
      <c r="BC317" s="19">
        <v>0</v>
      </c>
      <c r="BD317" s="19">
        <v>0</v>
      </c>
      <c r="BE317" s="19">
        <v>80.762</v>
      </c>
      <c r="BF317" s="19">
        <v>0</v>
      </c>
      <c r="BG317" s="19">
        <v>80.762</v>
      </c>
      <c r="BH317" s="19">
        <v>0</v>
      </c>
      <c r="BI317" s="19">
        <v>0</v>
      </c>
      <c r="BJ317" s="19">
        <v>0</v>
      </c>
      <c r="BK317" s="19">
        <v>0</v>
      </c>
      <c r="BL317" s="19">
        <v>0</v>
      </c>
      <c r="BM317" s="19">
        <v>0</v>
      </c>
      <c r="BN317" s="19">
        <v>0</v>
      </c>
      <c r="BO317" s="19">
        <v>0</v>
      </c>
      <c r="BP317" s="19">
        <v>0</v>
      </c>
      <c r="BQ317" s="18">
        <v>80.762</v>
      </c>
      <c r="BR317" s="11">
        <v>0</v>
      </c>
      <c r="BS317" s="11">
        <v>80.762</v>
      </c>
      <c r="BT317" s="11">
        <v>0</v>
      </c>
      <c r="BU317" s="11">
        <v>0</v>
      </c>
      <c r="BV317" s="11">
        <v>0</v>
      </c>
      <c r="BW317" s="7"/>
    </row>
    <row r="318" spans="1:75" ht="31.5" x14ac:dyDescent="0.25">
      <c r="A318" s="7"/>
      <c r="B318" s="13" t="s">
        <v>237</v>
      </c>
      <c r="C318" s="13" t="s">
        <v>117</v>
      </c>
      <c r="D318" s="13" t="s">
        <v>48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3"/>
      <c r="T318" s="14" t="s">
        <v>49</v>
      </c>
      <c r="U318" s="11">
        <v>1987.5519999999999</v>
      </c>
      <c r="V318" s="11">
        <v>0</v>
      </c>
      <c r="W318" s="11">
        <v>0</v>
      </c>
      <c r="X318" s="11">
        <v>1987.5519999999999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8">
        <v>1987.5519999999999</v>
      </c>
      <c r="AH318" s="19">
        <v>0</v>
      </c>
      <c r="AI318" s="19">
        <v>0</v>
      </c>
      <c r="AJ318" s="19">
        <v>1987.5519999999999</v>
      </c>
      <c r="AK318" s="19">
        <v>0</v>
      </c>
      <c r="AL318" s="19">
        <v>0</v>
      </c>
      <c r="AM318" s="19">
        <v>1987.9849999999999</v>
      </c>
      <c r="AN318" s="19">
        <v>0</v>
      </c>
      <c r="AO318" s="19">
        <v>0</v>
      </c>
      <c r="AP318" s="19">
        <v>1987.9849999999999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8">
        <v>1987.9849999999999</v>
      </c>
      <c r="AZ318" s="19">
        <v>0</v>
      </c>
      <c r="BA318" s="19">
        <v>0</v>
      </c>
      <c r="BB318" s="19">
        <v>1987.9849999999999</v>
      </c>
      <c r="BC318" s="19">
        <v>0</v>
      </c>
      <c r="BD318" s="19">
        <v>0</v>
      </c>
      <c r="BE318" s="19">
        <v>1987.9849999999999</v>
      </c>
      <c r="BF318" s="19">
        <v>0</v>
      </c>
      <c r="BG318" s="19">
        <v>0</v>
      </c>
      <c r="BH318" s="19">
        <v>1987.9849999999999</v>
      </c>
      <c r="BI318" s="19">
        <v>0</v>
      </c>
      <c r="BJ318" s="19">
        <v>0</v>
      </c>
      <c r="BK318" s="19">
        <v>0</v>
      </c>
      <c r="BL318" s="19">
        <v>0</v>
      </c>
      <c r="BM318" s="19">
        <v>0</v>
      </c>
      <c r="BN318" s="19">
        <v>0</v>
      </c>
      <c r="BO318" s="19">
        <v>0</v>
      </c>
      <c r="BP318" s="19">
        <v>0</v>
      </c>
      <c r="BQ318" s="18">
        <v>1987.9849999999999</v>
      </c>
      <c r="BR318" s="11">
        <v>0</v>
      </c>
      <c r="BS318" s="11">
        <v>0</v>
      </c>
      <c r="BT318" s="11">
        <v>1987.9849999999999</v>
      </c>
      <c r="BU318" s="11">
        <v>0</v>
      </c>
      <c r="BV318" s="11">
        <v>0</v>
      </c>
      <c r="BW318" s="7"/>
    </row>
    <row r="319" spans="1:75" ht="94.5" x14ac:dyDescent="0.25">
      <c r="A319" s="7"/>
      <c r="B319" s="13" t="s">
        <v>237</v>
      </c>
      <c r="C319" s="13" t="s">
        <v>117</v>
      </c>
      <c r="D319" s="13" t="s">
        <v>48</v>
      </c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3" t="s">
        <v>42</v>
      </c>
      <c r="T319" s="14" t="s">
        <v>43</v>
      </c>
      <c r="U319" s="11">
        <v>1967.0920000000001</v>
      </c>
      <c r="V319" s="11">
        <v>0</v>
      </c>
      <c r="W319" s="11">
        <v>0</v>
      </c>
      <c r="X319" s="11">
        <v>1967.0920000000001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8">
        <v>1967.0920000000001</v>
      </c>
      <c r="AH319" s="19">
        <v>0</v>
      </c>
      <c r="AI319" s="19">
        <v>0</v>
      </c>
      <c r="AJ319" s="19">
        <v>1967.0920000000001</v>
      </c>
      <c r="AK319" s="19">
        <v>0</v>
      </c>
      <c r="AL319" s="19">
        <v>0</v>
      </c>
      <c r="AM319" s="19">
        <v>1967.5250000000001</v>
      </c>
      <c r="AN319" s="19">
        <v>0</v>
      </c>
      <c r="AO319" s="19">
        <v>0</v>
      </c>
      <c r="AP319" s="19">
        <v>1967.5250000000001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8">
        <v>1967.5250000000001</v>
      </c>
      <c r="AZ319" s="19">
        <v>0</v>
      </c>
      <c r="BA319" s="19">
        <v>0</v>
      </c>
      <c r="BB319" s="19">
        <v>1967.5250000000001</v>
      </c>
      <c r="BC319" s="19">
        <v>0</v>
      </c>
      <c r="BD319" s="19">
        <v>0</v>
      </c>
      <c r="BE319" s="19">
        <v>1967.5250000000001</v>
      </c>
      <c r="BF319" s="19">
        <v>0</v>
      </c>
      <c r="BG319" s="19">
        <v>0</v>
      </c>
      <c r="BH319" s="19">
        <v>1967.5250000000001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19">
        <v>0</v>
      </c>
      <c r="BP319" s="19">
        <v>0</v>
      </c>
      <c r="BQ319" s="18">
        <v>1967.5250000000001</v>
      </c>
      <c r="BR319" s="11">
        <v>0</v>
      </c>
      <c r="BS319" s="11">
        <v>0</v>
      </c>
      <c r="BT319" s="11">
        <v>1967.5250000000001</v>
      </c>
      <c r="BU319" s="11">
        <v>0</v>
      </c>
      <c r="BV319" s="11">
        <v>0</v>
      </c>
      <c r="BW319" s="7"/>
    </row>
    <row r="320" spans="1:75" ht="47.25" x14ac:dyDescent="0.25">
      <c r="A320" s="7"/>
      <c r="B320" s="13" t="s">
        <v>237</v>
      </c>
      <c r="C320" s="13" t="s">
        <v>117</v>
      </c>
      <c r="D320" s="13" t="s">
        <v>48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3" t="s">
        <v>50</v>
      </c>
      <c r="T320" s="14" t="s">
        <v>51</v>
      </c>
      <c r="U320" s="11">
        <v>20.46</v>
      </c>
      <c r="V320" s="11">
        <v>0</v>
      </c>
      <c r="W320" s="11">
        <v>0</v>
      </c>
      <c r="X320" s="11">
        <v>20.46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8">
        <v>20.46</v>
      </c>
      <c r="AH320" s="19">
        <v>0</v>
      </c>
      <c r="AI320" s="19">
        <v>0</v>
      </c>
      <c r="AJ320" s="19">
        <v>20.46</v>
      </c>
      <c r="AK320" s="19">
        <v>0</v>
      </c>
      <c r="AL320" s="19">
        <v>0</v>
      </c>
      <c r="AM320" s="19">
        <v>20.46</v>
      </c>
      <c r="AN320" s="19">
        <v>0</v>
      </c>
      <c r="AO320" s="19">
        <v>0</v>
      </c>
      <c r="AP320" s="19">
        <v>20.46</v>
      </c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8">
        <v>20.46</v>
      </c>
      <c r="AZ320" s="19">
        <v>0</v>
      </c>
      <c r="BA320" s="19">
        <v>0</v>
      </c>
      <c r="BB320" s="19">
        <v>20.46</v>
      </c>
      <c r="BC320" s="19">
        <v>0</v>
      </c>
      <c r="BD320" s="19">
        <v>0</v>
      </c>
      <c r="BE320" s="19">
        <v>20.46</v>
      </c>
      <c r="BF320" s="19">
        <v>0</v>
      </c>
      <c r="BG320" s="19">
        <v>0</v>
      </c>
      <c r="BH320" s="19">
        <v>20.46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19">
        <v>0</v>
      </c>
      <c r="BP320" s="19">
        <v>0</v>
      </c>
      <c r="BQ320" s="18">
        <v>20.46</v>
      </c>
      <c r="BR320" s="11">
        <v>0</v>
      </c>
      <c r="BS320" s="11">
        <v>0</v>
      </c>
      <c r="BT320" s="11">
        <v>20.46</v>
      </c>
      <c r="BU320" s="11">
        <v>0</v>
      </c>
      <c r="BV320" s="11">
        <v>0</v>
      </c>
      <c r="BW320" s="7"/>
    </row>
    <row r="321" spans="1:75" ht="15.75" x14ac:dyDescent="0.25">
      <c r="A321" s="1"/>
      <c r="B321" s="12" t="s">
        <v>155</v>
      </c>
      <c r="C321" s="12" t="s">
        <v>36</v>
      </c>
      <c r="D321" s="12"/>
      <c r="S321" s="12"/>
      <c r="T321" s="12" t="s">
        <v>288</v>
      </c>
      <c r="U321" s="10">
        <v>46595.27</v>
      </c>
      <c r="V321" s="10">
        <v>0</v>
      </c>
      <c r="W321" s="10">
        <v>0</v>
      </c>
      <c r="X321" s="10">
        <v>46595.27</v>
      </c>
      <c r="Y321" s="10">
        <v>0</v>
      </c>
      <c r="Z321" s="10">
        <v>0</v>
      </c>
      <c r="AA321" s="10">
        <v>1019.16957</v>
      </c>
      <c r="AB321" s="10">
        <v>0</v>
      </c>
      <c r="AC321" s="10">
        <v>0</v>
      </c>
      <c r="AD321" s="10">
        <v>1019.16957</v>
      </c>
      <c r="AE321" s="10">
        <v>0</v>
      </c>
      <c r="AF321" s="10">
        <v>0</v>
      </c>
      <c r="AG321" s="16">
        <v>47614.439570000002</v>
      </c>
      <c r="AH321" s="17">
        <v>0</v>
      </c>
      <c r="AI321" s="17">
        <v>0</v>
      </c>
      <c r="AJ321" s="17">
        <v>47614.439570000002</v>
      </c>
      <c r="AK321" s="17">
        <v>0</v>
      </c>
      <c r="AL321" s="17">
        <v>0</v>
      </c>
      <c r="AM321" s="17">
        <v>37076.942000000003</v>
      </c>
      <c r="AN321" s="17">
        <v>0</v>
      </c>
      <c r="AO321" s="17">
        <v>0</v>
      </c>
      <c r="AP321" s="17">
        <v>37076.942000000003</v>
      </c>
      <c r="AQ321" s="17">
        <v>0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6">
        <v>37076.942000000003</v>
      </c>
      <c r="AZ321" s="17">
        <v>0</v>
      </c>
      <c r="BA321" s="17">
        <v>0</v>
      </c>
      <c r="BB321" s="17">
        <v>37076.942000000003</v>
      </c>
      <c r="BC321" s="17">
        <v>0</v>
      </c>
      <c r="BD321" s="17">
        <v>0</v>
      </c>
      <c r="BE321" s="17">
        <v>41904.057999999997</v>
      </c>
      <c r="BF321" s="17">
        <v>0</v>
      </c>
      <c r="BG321" s="17">
        <v>0</v>
      </c>
      <c r="BH321" s="17">
        <v>41904.057999999997</v>
      </c>
      <c r="BI321" s="17">
        <v>0</v>
      </c>
      <c r="BJ321" s="17">
        <v>0</v>
      </c>
      <c r="BK321" s="17">
        <v>0</v>
      </c>
      <c r="BL321" s="17">
        <v>0</v>
      </c>
      <c r="BM321" s="17">
        <v>0</v>
      </c>
      <c r="BN321" s="17">
        <v>0</v>
      </c>
      <c r="BO321" s="17">
        <v>0</v>
      </c>
      <c r="BP321" s="17">
        <v>0</v>
      </c>
      <c r="BQ321" s="16">
        <v>41904.057999999997</v>
      </c>
      <c r="BR321" s="10">
        <v>0</v>
      </c>
      <c r="BS321" s="10">
        <v>0</v>
      </c>
      <c r="BT321" s="10">
        <v>41904.057999999997</v>
      </c>
      <c r="BU321" s="10">
        <v>0</v>
      </c>
      <c r="BV321" s="10">
        <v>0</v>
      </c>
    </row>
    <row r="322" spans="1:75" ht="15.75" x14ac:dyDescent="0.25">
      <c r="A322" s="7"/>
      <c r="B322" s="13" t="s">
        <v>155</v>
      </c>
      <c r="C322" s="13" t="s">
        <v>35</v>
      </c>
      <c r="D322" s="1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3"/>
      <c r="T322" s="14" t="s">
        <v>289</v>
      </c>
      <c r="U322" s="11">
        <v>40914.142</v>
      </c>
      <c r="V322" s="11">
        <v>0</v>
      </c>
      <c r="W322" s="11">
        <v>0</v>
      </c>
      <c r="X322" s="11">
        <v>40914.142</v>
      </c>
      <c r="Y322" s="11">
        <v>0</v>
      </c>
      <c r="Z322" s="11">
        <v>0</v>
      </c>
      <c r="AA322" s="11">
        <v>889.16957000000002</v>
      </c>
      <c r="AB322" s="11">
        <v>0</v>
      </c>
      <c r="AC322" s="11">
        <v>0</v>
      </c>
      <c r="AD322" s="11">
        <v>889.16957000000002</v>
      </c>
      <c r="AE322" s="11">
        <v>0</v>
      </c>
      <c r="AF322" s="11">
        <v>0</v>
      </c>
      <c r="AG322" s="18">
        <v>41803.311569999998</v>
      </c>
      <c r="AH322" s="19">
        <v>0</v>
      </c>
      <c r="AI322" s="19">
        <v>0</v>
      </c>
      <c r="AJ322" s="19">
        <v>41803.311569999998</v>
      </c>
      <c r="AK322" s="19">
        <v>0</v>
      </c>
      <c r="AL322" s="19">
        <v>0</v>
      </c>
      <c r="AM322" s="19">
        <v>33725.423000000003</v>
      </c>
      <c r="AN322" s="19">
        <v>0</v>
      </c>
      <c r="AO322" s="19">
        <v>0</v>
      </c>
      <c r="AP322" s="19">
        <v>33725.423000000003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8">
        <v>33725.423000000003</v>
      </c>
      <c r="AZ322" s="19">
        <v>0</v>
      </c>
      <c r="BA322" s="19">
        <v>0</v>
      </c>
      <c r="BB322" s="19">
        <v>33725.423000000003</v>
      </c>
      <c r="BC322" s="19">
        <v>0</v>
      </c>
      <c r="BD322" s="19">
        <v>0</v>
      </c>
      <c r="BE322" s="19">
        <v>36219.536999999997</v>
      </c>
      <c r="BF322" s="19">
        <v>0</v>
      </c>
      <c r="BG322" s="19">
        <v>0</v>
      </c>
      <c r="BH322" s="19">
        <v>36219.536999999997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8">
        <v>36219.536999999997</v>
      </c>
      <c r="BR322" s="11">
        <v>0</v>
      </c>
      <c r="BS322" s="11">
        <v>0</v>
      </c>
      <c r="BT322" s="11">
        <v>36219.536999999997</v>
      </c>
      <c r="BU322" s="11">
        <v>0</v>
      </c>
      <c r="BV322" s="11">
        <v>0</v>
      </c>
      <c r="BW322" s="7"/>
    </row>
    <row r="323" spans="1:75" ht="47.25" x14ac:dyDescent="0.25">
      <c r="A323" s="7"/>
      <c r="B323" s="13" t="s">
        <v>155</v>
      </c>
      <c r="C323" s="13" t="s">
        <v>35</v>
      </c>
      <c r="D323" s="13" t="s">
        <v>290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3"/>
      <c r="T323" s="14" t="s">
        <v>291</v>
      </c>
      <c r="U323" s="11">
        <v>2036.0129999999999</v>
      </c>
      <c r="V323" s="11">
        <v>0</v>
      </c>
      <c r="W323" s="11">
        <v>0</v>
      </c>
      <c r="X323" s="11">
        <v>2036.0129999999999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8">
        <v>2036.0129999999999</v>
      </c>
      <c r="AH323" s="19">
        <v>0</v>
      </c>
      <c r="AI323" s="19">
        <v>0</v>
      </c>
      <c r="AJ323" s="19">
        <v>2036.0129999999999</v>
      </c>
      <c r="AK323" s="19">
        <v>0</v>
      </c>
      <c r="AL323" s="19">
        <v>0</v>
      </c>
      <c r="AM323" s="19">
        <v>1878.0129999999999</v>
      </c>
      <c r="AN323" s="19">
        <v>0</v>
      </c>
      <c r="AO323" s="19">
        <v>0</v>
      </c>
      <c r="AP323" s="19">
        <v>1878.0129999999999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8">
        <v>1878.0129999999999</v>
      </c>
      <c r="AZ323" s="19">
        <v>0</v>
      </c>
      <c r="BA323" s="19">
        <v>0</v>
      </c>
      <c r="BB323" s="19">
        <v>1878.0129999999999</v>
      </c>
      <c r="BC323" s="19">
        <v>0</v>
      </c>
      <c r="BD323" s="19">
        <v>0</v>
      </c>
      <c r="BE323" s="19">
        <v>2053.701</v>
      </c>
      <c r="BF323" s="19">
        <v>0</v>
      </c>
      <c r="BG323" s="19">
        <v>0</v>
      </c>
      <c r="BH323" s="19">
        <v>2053.701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8">
        <v>2053.701</v>
      </c>
      <c r="BR323" s="11">
        <v>0</v>
      </c>
      <c r="BS323" s="11">
        <v>0</v>
      </c>
      <c r="BT323" s="11">
        <v>2053.701</v>
      </c>
      <c r="BU323" s="11">
        <v>0</v>
      </c>
      <c r="BV323" s="11">
        <v>0</v>
      </c>
      <c r="BW323" s="7"/>
    </row>
    <row r="324" spans="1:75" ht="47.25" x14ac:dyDescent="0.25">
      <c r="A324" s="7"/>
      <c r="B324" s="13" t="s">
        <v>155</v>
      </c>
      <c r="C324" s="13" t="s">
        <v>35</v>
      </c>
      <c r="D324" s="13" t="s">
        <v>290</v>
      </c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3" t="s">
        <v>93</v>
      </c>
      <c r="T324" s="14" t="s">
        <v>94</v>
      </c>
      <c r="U324" s="11">
        <v>2036.0129999999999</v>
      </c>
      <c r="V324" s="11">
        <v>0</v>
      </c>
      <c r="W324" s="11">
        <v>0</v>
      </c>
      <c r="X324" s="11">
        <v>2036.0129999999999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8">
        <v>2036.0129999999999</v>
      </c>
      <c r="AH324" s="19">
        <v>0</v>
      </c>
      <c r="AI324" s="19">
        <v>0</v>
      </c>
      <c r="AJ324" s="19">
        <v>2036.0129999999999</v>
      </c>
      <c r="AK324" s="19">
        <v>0</v>
      </c>
      <c r="AL324" s="19">
        <v>0</v>
      </c>
      <c r="AM324" s="19">
        <v>1878.0129999999999</v>
      </c>
      <c r="AN324" s="19">
        <v>0</v>
      </c>
      <c r="AO324" s="19">
        <v>0</v>
      </c>
      <c r="AP324" s="19">
        <v>1878.0129999999999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8">
        <v>1878.0129999999999</v>
      </c>
      <c r="AZ324" s="19">
        <v>0</v>
      </c>
      <c r="BA324" s="19">
        <v>0</v>
      </c>
      <c r="BB324" s="19">
        <v>1878.0129999999999</v>
      </c>
      <c r="BC324" s="19">
        <v>0</v>
      </c>
      <c r="BD324" s="19">
        <v>0</v>
      </c>
      <c r="BE324" s="19">
        <v>2053.701</v>
      </c>
      <c r="BF324" s="19">
        <v>0</v>
      </c>
      <c r="BG324" s="19">
        <v>0</v>
      </c>
      <c r="BH324" s="19">
        <v>2053.701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19">
        <v>0</v>
      </c>
      <c r="BP324" s="19">
        <v>0</v>
      </c>
      <c r="BQ324" s="18">
        <v>2053.701</v>
      </c>
      <c r="BR324" s="11">
        <v>0</v>
      </c>
      <c r="BS324" s="11">
        <v>0</v>
      </c>
      <c r="BT324" s="11">
        <v>2053.701</v>
      </c>
      <c r="BU324" s="11">
        <v>0</v>
      </c>
      <c r="BV324" s="11">
        <v>0</v>
      </c>
      <c r="BW324" s="7"/>
    </row>
    <row r="325" spans="1:75" ht="47.25" x14ac:dyDescent="0.25">
      <c r="A325" s="7"/>
      <c r="B325" s="13" t="s">
        <v>155</v>
      </c>
      <c r="C325" s="13" t="s">
        <v>35</v>
      </c>
      <c r="D325" s="13" t="s">
        <v>292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3"/>
      <c r="T325" s="14" t="s">
        <v>293</v>
      </c>
      <c r="U325" s="11">
        <v>9374.5560000000005</v>
      </c>
      <c r="V325" s="11">
        <v>0</v>
      </c>
      <c r="W325" s="11">
        <v>0</v>
      </c>
      <c r="X325" s="11">
        <v>9374.5560000000005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8">
        <v>9374.5560000000005</v>
      </c>
      <c r="AH325" s="19">
        <v>0</v>
      </c>
      <c r="AI325" s="19">
        <v>0</v>
      </c>
      <c r="AJ325" s="19">
        <v>9374.5560000000005</v>
      </c>
      <c r="AK325" s="19">
        <v>0</v>
      </c>
      <c r="AL325" s="19">
        <v>0</v>
      </c>
      <c r="AM325" s="19">
        <v>8775.56</v>
      </c>
      <c r="AN325" s="19">
        <v>0</v>
      </c>
      <c r="AO325" s="19">
        <v>0</v>
      </c>
      <c r="AP325" s="19">
        <v>8775.56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8">
        <v>8775.56</v>
      </c>
      <c r="AZ325" s="19">
        <v>0</v>
      </c>
      <c r="BA325" s="19">
        <v>0</v>
      </c>
      <c r="BB325" s="19">
        <v>8775.56</v>
      </c>
      <c r="BC325" s="19">
        <v>0</v>
      </c>
      <c r="BD325" s="19">
        <v>0</v>
      </c>
      <c r="BE325" s="19">
        <v>9524.4359999999997</v>
      </c>
      <c r="BF325" s="19">
        <v>0</v>
      </c>
      <c r="BG325" s="19">
        <v>0</v>
      </c>
      <c r="BH325" s="19">
        <v>9524.4359999999997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8">
        <v>9524.4359999999997</v>
      </c>
      <c r="BR325" s="11">
        <v>0</v>
      </c>
      <c r="BS325" s="11">
        <v>0</v>
      </c>
      <c r="BT325" s="11">
        <v>9524.4359999999997</v>
      </c>
      <c r="BU325" s="11">
        <v>0</v>
      </c>
      <c r="BV325" s="11">
        <v>0</v>
      </c>
      <c r="BW325" s="7"/>
    </row>
    <row r="326" spans="1:75" ht="47.25" x14ac:dyDescent="0.25">
      <c r="A326" s="7"/>
      <c r="B326" s="13" t="s">
        <v>155</v>
      </c>
      <c r="C326" s="13" t="s">
        <v>35</v>
      </c>
      <c r="D326" s="13" t="s">
        <v>292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3" t="s">
        <v>93</v>
      </c>
      <c r="T326" s="14" t="s">
        <v>94</v>
      </c>
      <c r="U326" s="11">
        <v>9374.5560000000005</v>
      </c>
      <c r="V326" s="11">
        <v>0</v>
      </c>
      <c r="W326" s="11">
        <v>0</v>
      </c>
      <c r="X326" s="11">
        <v>9374.5560000000005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8">
        <v>9374.5560000000005</v>
      </c>
      <c r="AH326" s="19">
        <v>0</v>
      </c>
      <c r="AI326" s="19">
        <v>0</v>
      </c>
      <c r="AJ326" s="19">
        <v>9374.5560000000005</v>
      </c>
      <c r="AK326" s="19">
        <v>0</v>
      </c>
      <c r="AL326" s="19">
        <v>0</v>
      </c>
      <c r="AM326" s="19">
        <v>8775.56</v>
      </c>
      <c r="AN326" s="19">
        <v>0</v>
      </c>
      <c r="AO326" s="19">
        <v>0</v>
      </c>
      <c r="AP326" s="19">
        <v>8775.56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8">
        <v>8775.56</v>
      </c>
      <c r="AZ326" s="19">
        <v>0</v>
      </c>
      <c r="BA326" s="19">
        <v>0</v>
      </c>
      <c r="BB326" s="19">
        <v>8775.56</v>
      </c>
      <c r="BC326" s="19">
        <v>0</v>
      </c>
      <c r="BD326" s="19">
        <v>0</v>
      </c>
      <c r="BE326" s="19">
        <v>9524.4359999999997</v>
      </c>
      <c r="BF326" s="19">
        <v>0</v>
      </c>
      <c r="BG326" s="19">
        <v>0</v>
      </c>
      <c r="BH326" s="19">
        <v>9524.4359999999997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8">
        <v>9524.4359999999997</v>
      </c>
      <c r="BR326" s="11">
        <v>0</v>
      </c>
      <c r="BS326" s="11">
        <v>0</v>
      </c>
      <c r="BT326" s="11">
        <v>9524.4359999999997</v>
      </c>
      <c r="BU326" s="11">
        <v>0</v>
      </c>
      <c r="BV326" s="11">
        <v>0</v>
      </c>
      <c r="BW326" s="7"/>
    </row>
    <row r="327" spans="1:75" ht="31.5" x14ac:dyDescent="0.25">
      <c r="A327" s="7"/>
      <c r="B327" s="13" t="s">
        <v>155</v>
      </c>
      <c r="C327" s="13" t="s">
        <v>35</v>
      </c>
      <c r="D327" s="13" t="s">
        <v>294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3"/>
      <c r="T327" s="14" t="s">
        <v>295</v>
      </c>
      <c r="U327" s="11">
        <v>2697.9609999999998</v>
      </c>
      <c r="V327" s="11">
        <v>0</v>
      </c>
      <c r="W327" s="11">
        <v>0</v>
      </c>
      <c r="X327" s="11">
        <v>2697.9609999999998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8">
        <v>2697.9609999999998</v>
      </c>
      <c r="AH327" s="19">
        <v>0</v>
      </c>
      <c r="AI327" s="19">
        <v>0</v>
      </c>
      <c r="AJ327" s="19">
        <v>2697.9609999999998</v>
      </c>
      <c r="AK327" s="19">
        <v>0</v>
      </c>
      <c r="AL327" s="19">
        <v>0</v>
      </c>
      <c r="AM327" s="19">
        <v>2334.9609999999998</v>
      </c>
      <c r="AN327" s="19">
        <v>0</v>
      </c>
      <c r="AO327" s="19">
        <v>0</v>
      </c>
      <c r="AP327" s="19">
        <v>2334.9609999999998</v>
      </c>
      <c r="AQ327" s="19">
        <v>0</v>
      </c>
      <c r="AR327" s="19">
        <v>0</v>
      </c>
      <c r="AS327" s="19">
        <v>0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8">
        <v>2334.9609999999998</v>
      </c>
      <c r="AZ327" s="19">
        <v>0</v>
      </c>
      <c r="BA327" s="19">
        <v>0</v>
      </c>
      <c r="BB327" s="19">
        <v>2334.9609999999998</v>
      </c>
      <c r="BC327" s="19">
        <v>0</v>
      </c>
      <c r="BD327" s="19">
        <v>0</v>
      </c>
      <c r="BE327" s="19">
        <v>2840.1880000000001</v>
      </c>
      <c r="BF327" s="19">
        <v>0</v>
      </c>
      <c r="BG327" s="19">
        <v>0</v>
      </c>
      <c r="BH327" s="19">
        <v>2840.1880000000001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19">
        <v>0</v>
      </c>
      <c r="BP327" s="19">
        <v>0</v>
      </c>
      <c r="BQ327" s="18">
        <v>2840.1880000000001</v>
      </c>
      <c r="BR327" s="11">
        <v>0</v>
      </c>
      <c r="BS327" s="11">
        <v>0</v>
      </c>
      <c r="BT327" s="11">
        <v>2840.1880000000001</v>
      </c>
      <c r="BU327" s="11">
        <v>0</v>
      </c>
      <c r="BV327" s="11">
        <v>0</v>
      </c>
      <c r="BW327" s="7"/>
    </row>
    <row r="328" spans="1:75" ht="47.25" x14ac:dyDescent="0.25">
      <c r="A328" s="7"/>
      <c r="B328" s="13" t="s">
        <v>155</v>
      </c>
      <c r="C328" s="13" t="s">
        <v>35</v>
      </c>
      <c r="D328" s="13" t="s">
        <v>294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3" t="s">
        <v>93</v>
      </c>
      <c r="T328" s="14" t="s">
        <v>94</v>
      </c>
      <c r="U328" s="11">
        <v>2697.9609999999998</v>
      </c>
      <c r="V328" s="11">
        <v>0</v>
      </c>
      <c r="W328" s="11">
        <v>0</v>
      </c>
      <c r="X328" s="11">
        <v>2697.9609999999998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8">
        <v>2697.9609999999998</v>
      </c>
      <c r="AH328" s="19">
        <v>0</v>
      </c>
      <c r="AI328" s="19">
        <v>0</v>
      </c>
      <c r="AJ328" s="19">
        <v>2697.9609999999998</v>
      </c>
      <c r="AK328" s="19">
        <v>0</v>
      </c>
      <c r="AL328" s="19">
        <v>0</v>
      </c>
      <c r="AM328" s="19">
        <v>2334.9609999999998</v>
      </c>
      <c r="AN328" s="19">
        <v>0</v>
      </c>
      <c r="AO328" s="19">
        <v>0</v>
      </c>
      <c r="AP328" s="19">
        <v>2334.9609999999998</v>
      </c>
      <c r="AQ328" s="19">
        <v>0</v>
      </c>
      <c r="AR328" s="19">
        <v>0</v>
      </c>
      <c r="AS328" s="19">
        <v>0</v>
      </c>
      <c r="AT328" s="19">
        <v>0</v>
      </c>
      <c r="AU328" s="19">
        <v>0</v>
      </c>
      <c r="AV328" s="19">
        <v>0</v>
      </c>
      <c r="AW328" s="19">
        <v>0</v>
      </c>
      <c r="AX328" s="19">
        <v>0</v>
      </c>
      <c r="AY328" s="18">
        <v>2334.9609999999998</v>
      </c>
      <c r="AZ328" s="19">
        <v>0</v>
      </c>
      <c r="BA328" s="19">
        <v>0</v>
      </c>
      <c r="BB328" s="19">
        <v>2334.9609999999998</v>
      </c>
      <c r="BC328" s="19">
        <v>0</v>
      </c>
      <c r="BD328" s="19">
        <v>0</v>
      </c>
      <c r="BE328" s="19">
        <v>2840.1880000000001</v>
      </c>
      <c r="BF328" s="19">
        <v>0</v>
      </c>
      <c r="BG328" s="19">
        <v>0</v>
      </c>
      <c r="BH328" s="19">
        <v>2840.1880000000001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19">
        <v>0</v>
      </c>
      <c r="BP328" s="19">
        <v>0</v>
      </c>
      <c r="BQ328" s="18">
        <v>2840.1880000000001</v>
      </c>
      <c r="BR328" s="11">
        <v>0</v>
      </c>
      <c r="BS328" s="11">
        <v>0</v>
      </c>
      <c r="BT328" s="11">
        <v>2840.1880000000001</v>
      </c>
      <c r="BU328" s="11">
        <v>0</v>
      </c>
      <c r="BV328" s="11">
        <v>0</v>
      </c>
      <c r="BW328" s="7"/>
    </row>
    <row r="329" spans="1:75" ht="47.25" x14ac:dyDescent="0.25">
      <c r="A329" s="7"/>
      <c r="B329" s="13" t="s">
        <v>155</v>
      </c>
      <c r="C329" s="13" t="s">
        <v>35</v>
      </c>
      <c r="D329" s="13" t="s">
        <v>296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3"/>
      <c r="T329" s="14" t="s">
        <v>297</v>
      </c>
      <c r="U329" s="11">
        <v>20980.612000000001</v>
      </c>
      <c r="V329" s="11">
        <v>0</v>
      </c>
      <c r="W329" s="11">
        <v>0</v>
      </c>
      <c r="X329" s="11">
        <v>20980.612000000001</v>
      </c>
      <c r="Y329" s="11">
        <v>0</v>
      </c>
      <c r="Z329" s="11">
        <v>0</v>
      </c>
      <c r="AA329" s="11">
        <v>889.16957000000002</v>
      </c>
      <c r="AB329" s="11">
        <v>0</v>
      </c>
      <c r="AC329" s="11">
        <v>0</v>
      </c>
      <c r="AD329" s="11">
        <v>889.16957000000002</v>
      </c>
      <c r="AE329" s="11">
        <v>0</v>
      </c>
      <c r="AF329" s="11">
        <v>0</v>
      </c>
      <c r="AG329" s="18">
        <v>21869.781569999999</v>
      </c>
      <c r="AH329" s="19">
        <v>0</v>
      </c>
      <c r="AI329" s="19">
        <v>0</v>
      </c>
      <c r="AJ329" s="19">
        <v>21869.781569999999</v>
      </c>
      <c r="AK329" s="19">
        <v>0</v>
      </c>
      <c r="AL329" s="19">
        <v>0</v>
      </c>
      <c r="AM329" s="19">
        <v>16127.888999999999</v>
      </c>
      <c r="AN329" s="19">
        <v>0</v>
      </c>
      <c r="AO329" s="19">
        <v>0</v>
      </c>
      <c r="AP329" s="19">
        <v>16127.888999999999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8">
        <v>16127.888999999999</v>
      </c>
      <c r="AZ329" s="19">
        <v>0</v>
      </c>
      <c r="BA329" s="19">
        <v>0</v>
      </c>
      <c r="BB329" s="19">
        <v>16127.888999999999</v>
      </c>
      <c r="BC329" s="19">
        <v>0</v>
      </c>
      <c r="BD329" s="19">
        <v>0</v>
      </c>
      <c r="BE329" s="19">
        <v>21001.212</v>
      </c>
      <c r="BF329" s="19">
        <v>0</v>
      </c>
      <c r="BG329" s="19">
        <v>0</v>
      </c>
      <c r="BH329" s="19">
        <v>21001.212</v>
      </c>
      <c r="BI329" s="19">
        <v>0</v>
      </c>
      <c r="BJ329" s="19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8">
        <v>21001.212</v>
      </c>
      <c r="BR329" s="11">
        <v>0</v>
      </c>
      <c r="BS329" s="11">
        <v>0</v>
      </c>
      <c r="BT329" s="11">
        <v>21001.212</v>
      </c>
      <c r="BU329" s="11">
        <v>0</v>
      </c>
      <c r="BV329" s="11">
        <v>0</v>
      </c>
      <c r="BW329" s="7"/>
    </row>
    <row r="330" spans="1:75" ht="47.25" x14ac:dyDescent="0.25">
      <c r="A330" s="7"/>
      <c r="B330" s="13" t="s">
        <v>155</v>
      </c>
      <c r="C330" s="13" t="s">
        <v>35</v>
      </c>
      <c r="D330" s="13" t="s">
        <v>296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3" t="s">
        <v>93</v>
      </c>
      <c r="T330" s="14" t="s">
        <v>94</v>
      </c>
      <c r="U330" s="11">
        <v>20980.612000000001</v>
      </c>
      <c r="V330" s="11">
        <v>0</v>
      </c>
      <c r="W330" s="11">
        <v>0</v>
      </c>
      <c r="X330" s="11">
        <v>20980.612000000001</v>
      </c>
      <c r="Y330" s="11">
        <v>0</v>
      </c>
      <c r="Z330" s="11">
        <v>0</v>
      </c>
      <c r="AA330" s="11">
        <v>889.16957000000002</v>
      </c>
      <c r="AB330" s="11">
        <v>0</v>
      </c>
      <c r="AC330" s="11">
        <v>0</v>
      </c>
      <c r="AD330" s="11">
        <v>889.16957000000002</v>
      </c>
      <c r="AE330" s="11">
        <v>0</v>
      </c>
      <c r="AF330" s="11">
        <v>0</v>
      </c>
      <c r="AG330" s="18">
        <v>21869.781569999999</v>
      </c>
      <c r="AH330" s="19">
        <v>0</v>
      </c>
      <c r="AI330" s="19">
        <v>0</v>
      </c>
      <c r="AJ330" s="19">
        <v>21869.781569999999</v>
      </c>
      <c r="AK330" s="19">
        <v>0</v>
      </c>
      <c r="AL330" s="19">
        <v>0</v>
      </c>
      <c r="AM330" s="19">
        <v>16127.888999999999</v>
      </c>
      <c r="AN330" s="19">
        <v>0</v>
      </c>
      <c r="AO330" s="19">
        <v>0</v>
      </c>
      <c r="AP330" s="19">
        <v>16127.888999999999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0</v>
      </c>
      <c r="AW330" s="19">
        <v>0</v>
      </c>
      <c r="AX330" s="19">
        <v>0</v>
      </c>
      <c r="AY330" s="18">
        <v>16127.888999999999</v>
      </c>
      <c r="AZ330" s="19">
        <v>0</v>
      </c>
      <c r="BA330" s="19">
        <v>0</v>
      </c>
      <c r="BB330" s="19">
        <v>16127.888999999999</v>
      </c>
      <c r="BC330" s="19">
        <v>0</v>
      </c>
      <c r="BD330" s="19">
        <v>0</v>
      </c>
      <c r="BE330" s="19">
        <v>21001.212</v>
      </c>
      <c r="BF330" s="19">
        <v>0</v>
      </c>
      <c r="BG330" s="19">
        <v>0</v>
      </c>
      <c r="BH330" s="19">
        <v>21001.212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19">
        <v>0</v>
      </c>
      <c r="BP330" s="19">
        <v>0</v>
      </c>
      <c r="BQ330" s="18">
        <v>21001.212</v>
      </c>
      <c r="BR330" s="11">
        <v>0</v>
      </c>
      <c r="BS330" s="11">
        <v>0</v>
      </c>
      <c r="BT330" s="11">
        <v>21001.212</v>
      </c>
      <c r="BU330" s="11">
        <v>0</v>
      </c>
      <c r="BV330" s="11">
        <v>0</v>
      </c>
      <c r="BW330" s="7"/>
    </row>
    <row r="331" spans="1:75" ht="31.5" x14ac:dyDescent="0.25">
      <c r="A331" s="7"/>
      <c r="B331" s="13" t="s">
        <v>155</v>
      </c>
      <c r="C331" s="13" t="s">
        <v>35</v>
      </c>
      <c r="D331" s="13" t="s">
        <v>298</v>
      </c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3"/>
      <c r="T331" s="14" t="s">
        <v>299</v>
      </c>
      <c r="U331" s="11">
        <v>400</v>
      </c>
      <c r="V331" s="11">
        <v>0</v>
      </c>
      <c r="W331" s="11">
        <v>0</v>
      </c>
      <c r="X331" s="11">
        <v>400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8">
        <v>400</v>
      </c>
      <c r="AH331" s="19">
        <v>0</v>
      </c>
      <c r="AI331" s="19">
        <v>0</v>
      </c>
      <c r="AJ331" s="19">
        <v>400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0</v>
      </c>
      <c r="AV331" s="19">
        <v>0</v>
      </c>
      <c r="AW331" s="19">
        <v>0</v>
      </c>
      <c r="AX331" s="19">
        <v>0</v>
      </c>
      <c r="AY331" s="18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400</v>
      </c>
      <c r="BF331" s="19">
        <v>0</v>
      </c>
      <c r="BG331" s="19">
        <v>0</v>
      </c>
      <c r="BH331" s="19">
        <v>400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19">
        <v>0</v>
      </c>
      <c r="BP331" s="19">
        <v>0</v>
      </c>
      <c r="BQ331" s="18">
        <v>400</v>
      </c>
      <c r="BR331" s="11">
        <v>0</v>
      </c>
      <c r="BS331" s="11">
        <v>0</v>
      </c>
      <c r="BT331" s="11">
        <v>400</v>
      </c>
      <c r="BU331" s="11">
        <v>0</v>
      </c>
      <c r="BV331" s="11">
        <v>0</v>
      </c>
      <c r="BW331" s="7"/>
    </row>
    <row r="332" spans="1:75" ht="47.25" x14ac:dyDescent="0.25">
      <c r="A332" s="7"/>
      <c r="B332" s="13" t="s">
        <v>155</v>
      </c>
      <c r="C332" s="13" t="s">
        <v>35</v>
      </c>
      <c r="D332" s="13" t="s">
        <v>298</v>
      </c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3" t="s">
        <v>93</v>
      </c>
      <c r="T332" s="14" t="s">
        <v>94</v>
      </c>
      <c r="U332" s="11">
        <v>400</v>
      </c>
      <c r="V332" s="11">
        <v>0</v>
      </c>
      <c r="W332" s="11">
        <v>0</v>
      </c>
      <c r="X332" s="11">
        <v>400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8">
        <v>400</v>
      </c>
      <c r="AH332" s="19">
        <v>0</v>
      </c>
      <c r="AI332" s="19">
        <v>0</v>
      </c>
      <c r="AJ332" s="19">
        <v>400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8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400</v>
      </c>
      <c r="BF332" s="19">
        <v>0</v>
      </c>
      <c r="BG332" s="19">
        <v>0</v>
      </c>
      <c r="BH332" s="19">
        <v>400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19">
        <v>0</v>
      </c>
      <c r="BP332" s="19">
        <v>0</v>
      </c>
      <c r="BQ332" s="18">
        <v>400</v>
      </c>
      <c r="BR332" s="11">
        <v>0</v>
      </c>
      <c r="BS332" s="11">
        <v>0</v>
      </c>
      <c r="BT332" s="11">
        <v>400</v>
      </c>
      <c r="BU332" s="11">
        <v>0</v>
      </c>
      <c r="BV332" s="11">
        <v>0</v>
      </c>
      <c r="BW332" s="7"/>
    </row>
    <row r="333" spans="1:75" ht="31.5" x14ac:dyDescent="0.25">
      <c r="A333" s="7"/>
      <c r="B333" s="13" t="s">
        <v>155</v>
      </c>
      <c r="C333" s="13" t="s">
        <v>35</v>
      </c>
      <c r="D333" s="13" t="s">
        <v>300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3"/>
      <c r="T333" s="14" t="s">
        <v>165</v>
      </c>
      <c r="U333" s="11">
        <v>2000</v>
      </c>
      <c r="V333" s="11">
        <v>0</v>
      </c>
      <c r="W333" s="11">
        <v>0</v>
      </c>
      <c r="X333" s="11">
        <v>2000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8">
        <v>2000</v>
      </c>
      <c r="AH333" s="19">
        <v>0</v>
      </c>
      <c r="AI333" s="19">
        <v>0</v>
      </c>
      <c r="AJ333" s="19">
        <v>2000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8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0</v>
      </c>
      <c r="BG333" s="19">
        <v>0</v>
      </c>
      <c r="BH333" s="19">
        <v>0</v>
      </c>
      <c r="BI333" s="19">
        <v>0</v>
      </c>
      <c r="BJ333" s="19">
        <v>0</v>
      </c>
      <c r="BK333" s="19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8">
        <v>0</v>
      </c>
      <c r="BR333" s="11">
        <v>0</v>
      </c>
      <c r="BS333" s="11">
        <v>0</v>
      </c>
      <c r="BT333" s="11">
        <v>0</v>
      </c>
      <c r="BU333" s="11">
        <v>0</v>
      </c>
      <c r="BV333" s="11">
        <v>0</v>
      </c>
      <c r="BW333" s="7"/>
    </row>
    <row r="334" spans="1:75" ht="47.25" x14ac:dyDescent="0.25">
      <c r="A334" s="7"/>
      <c r="B334" s="13" t="s">
        <v>155</v>
      </c>
      <c r="C334" s="13" t="s">
        <v>35</v>
      </c>
      <c r="D334" s="13" t="s">
        <v>300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3" t="s">
        <v>200</v>
      </c>
      <c r="T334" s="14" t="s">
        <v>201</v>
      </c>
      <c r="U334" s="11">
        <v>2000</v>
      </c>
      <c r="V334" s="11">
        <v>0</v>
      </c>
      <c r="W334" s="11">
        <v>0</v>
      </c>
      <c r="X334" s="11">
        <v>2000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8">
        <v>2000</v>
      </c>
      <c r="AH334" s="19">
        <v>0</v>
      </c>
      <c r="AI334" s="19">
        <v>0</v>
      </c>
      <c r="AJ334" s="19">
        <v>2000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8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19">
        <v>0</v>
      </c>
      <c r="BP334" s="19">
        <v>0</v>
      </c>
      <c r="BQ334" s="18">
        <v>0</v>
      </c>
      <c r="BR334" s="11">
        <v>0</v>
      </c>
      <c r="BS334" s="11">
        <v>0</v>
      </c>
      <c r="BT334" s="11">
        <v>0</v>
      </c>
      <c r="BU334" s="11">
        <v>0</v>
      </c>
      <c r="BV334" s="11">
        <v>0</v>
      </c>
      <c r="BW334" s="7"/>
    </row>
    <row r="335" spans="1:75" ht="31.5" x14ac:dyDescent="0.25">
      <c r="A335" s="7"/>
      <c r="B335" s="13" t="s">
        <v>155</v>
      </c>
      <c r="C335" s="13" t="s">
        <v>35</v>
      </c>
      <c r="D335" s="13" t="s">
        <v>80</v>
      </c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3"/>
      <c r="T335" s="14" t="s">
        <v>81</v>
      </c>
      <c r="U335" s="11">
        <v>2000</v>
      </c>
      <c r="V335" s="11">
        <v>0</v>
      </c>
      <c r="W335" s="11">
        <v>0</v>
      </c>
      <c r="X335" s="11">
        <v>2000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8">
        <v>2000</v>
      </c>
      <c r="AH335" s="19">
        <v>0</v>
      </c>
      <c r="AI335" s="19">
        <v>0</v>
      </c>
      <c r="AJ335" s="19">
        <v>2000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8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19">
        <v>0</v>
      </c>
      <c r="BP335" s="19">
        <v>0</v>
      </c>
      <c r="BQ335" s="18">
        <v>0</v>
      </c>
      <c r="BR335" s="11">
        <v>0</v>
      </c>
      <c r="BS335" s="11">
        <v>0</v>
      </c>
      <c r="BT335" s="11">
        <v>0</v>
      </c>
      <c r="BU335" s="11">
        <v>0</v>
      </c>
      <c r="BV335" s="11">
        <v>0</v>
      </c>
      <c r="BW335" s="7"/>
    </row>
    <row r="336" spans="1:75" ht="47.25" x14ac:dyDescent="0.25">
      <c r="A336" s="7"/>
      <c r="B336" s="13" t="s">
        <v>155</v>
      </c>
      <c r="C336" s="13" t="s">
        <v>35</v>
      </c>
      <c r="D336" s="13" t="s">
        <v>80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3" t="s">
        <v>50</v>
      </c>
      <c r="T336" s="14" t="s">
        <v>51</v>
      </c>
      <c r="U336" s="11">
        <v>2000</v>
      </c>
      <c r="V336" s="11">
        <v>0</v>
      </c>
      <c r="W336" s="11">
        <v>0</v>
      </c>
      <c r="X336" s="11">
        <v>2000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8">
        <v>2000</v>
      </c>
      <c r="AH336" s="19">
        <v>0</v>
      </c>
      <c r="AI336" s="19">
        <v>0</v>
      </c>
      <c r="AJ336" s="19">
        <v>2000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8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19">
        <v>0</v>
      </c>
      <c r="BP336" s="19">
        <v>0</v>
      </c>
      <c r="BQ336" s="18">
        <v>0</v>
      </c>
      <c r="BR336" s="11">
        <v>0</v>
      </c>
      <c r="BS336" s="11">
        <v>0</v>
      </c>
      <c r="BT336" s="11">
        <v>0</v>
      </c>
      <c r="BU336" s="11">
        <v>0</v>
      </c>
      <c r="BV336" s="11">
        <v>0</v>
      </c>
      <c r="BW336" s="7"/>
    </row>
    <row r="337" spans="1:75" ht="31.5" x14ac:dyDescent="0.25">
      <c r="A337" s="7"/>
      <c r="B337" s="13" t="s">
        <v>155</v>
      </c>
      <c r="C337" s="13" t="s">
        <v>35</v>
      </c>
      <c r="D337" s="13" t="s">
        <v>301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3"/>
      <c r="T337" s="14" t="s">
        <v>251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8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509</v>
      </c>
      <c r="AN337" s="19">
        <v>0</v>
      </c>
      <c r="AO337" s="19">
        <v>0</v>
      </c>
      <c r="AP337" s="19">
        <v>509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0</v>
      </c>
      <c r="AW337" s="19">
        <v>0</v>
      </c>
      <c r="AX337" s="19">
        <v>0</v>
      </c>
      <c r="AY337" s="18">
        <v>509</v>
      </c>
      <c r="AZ337" s="19">
        <v>0</v>
      </c>
      <c r="BA337" s="19">
        <v>0</v>
      </c>
      <c r="BB337" s="19">
        <v>509</v>
      </c>
      <c r="BC337" s="19">
        <v>0</v>
      </c>
      <c r="BD337" s="19">
        <v>0</v>
      </c>
      <c r="BE337" s="19">
        <v>0</v>
      </c>
      <c r="BF337" s="19">
        <v>0</v>
      </c>
      <c r="BG337" s="19">
        <v>0</v>
      </c>
      <c r="BH337" s="19">
        <v>0</v>
      </c>
      <c r="BI337" s="19">
        <v>0</v>
      </c>
      <c r="BJ337" s="19">
        <v>0</v>
      </c>
      <c r="BK337" s="19">
        <v>0</v>
      </c>
      <c r="BL337" s="19">
        <v>0</v>
      </c>
      <c r="BM337" s="19">
        <v>0</v>
      </c>
      <c r="BN337" s="19">
        <v>0</v>
      </c>
      <c r="BO337" s="19">
        <v>0</v>
      </c>
      <c r="BP337" s="19">
        <v>0</v>
      </c>
      <c r="BQ337" s="18">
        <v>0</v>
      </c>
      <c r="BR337" s="11">
        <v>0</v>
      </c>
      <c r="BS337" s="11">
        <v>0</v>
      </c>
      <c r="BT337" s="11">
        <v>0</v>
      </c>
      <c r="BU337" s="11">
        <v>0</v>
      </c>
      <c r="BV337" s="11">
        <v>0</v>
      </c>
      <c r="BW337" s="7"/>
    </row>
    <row r="338" spans="1:75" ht="47.25" x14ac:dyDescent="0.25">
      <c r="A338" s="7"/>
      <c r="B338" s="13" t="s">
        <v>155</v>
      </c>
      <c r="C338" s="13" t="s">
        <v>35</v>
      </c>
      <c r="D338" s="13" t="s">
        <v>301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3" t="s">
        <v>93</v>
      </c>
      <c r="T338" s="14" t="s">
        <v>94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8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509</v>
      </c>
      <c r="AN338" s="19">
        <v>0</v>
      </c>
      <c r="AO338" s="19">
        <v>0</v>
      </c>
      <c r="AP338" s="19">
        <v>509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8">
        <v>509</v>
      </c>
      <c r="AZ338" s="19">
        <v>0</v>
      </c>
      <c r="BA338" s="19">
        <v>0</v>
      </c>
      <c r="BB338" s="19">
        <v>509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8">
        <v>0</v>
      </c>
      <c r="BR338" s="11">
        <v>0</v>
      </c>
      <c r="BS338" s="11">
        <v>0</v>
      </c>
      <c r="BT338" s="11">
        <v>0</v>
      </c>
      <c r="BU338" s="11">
        <v>0</v>
      </c>
      <c r="BV338" s="11">
        <v>0</v>
      </c>
      <c r="BW338" s="7"/>
    </row>
    <row r="339" spans="1:75" ht="47.25" x14ac:dyDescent="0.25">
      <c r="A339" s="7"/>
      <c r="B339" s="13" t="s">
        <v>155</v>
      </c>
      <c r="C339" s="13" t="s">
        <v>35</v>
      </c>
      <c r="D339" s="13" t="s">
        <v>302</v>
      </c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3"/>
      <c r="T339" s="14" t="s">
        <v>303</v>
      </c>
      <c r="U339" s="11">
        <v>750</v>
      </c>
      <c r="V339" s="11">
        <v>0</v>
      </c>
      <c r="W339" s="11">
        <v>0</v>
      </c>
      <c r="X339" s="11">
        <v>750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8">
        <v>750</v>
      </c>
      <c r="AH339" s="19">
        <v>0</v>
      </c>
      <c r="AI339" s="19">
        <v>0</v>
      </c>
      <c r="AJ339" s="19">
        <v>750</v>
      </c>
      <c r="AK339" s="19">
        <v>0</v>
      </c>
      <c r="AL339" s="19">
        <v>0</v>
      </c>
      <c r="AM339" s="19">
        <v>500</v>
      </c>
      <c r="AN339" s="19">
        <v>0</v>
      </c>
      <c r="AO339" s="19">
        <v>0</v>
      </c>
      <c r="AP339" s="19">
        <v>500</v>
      </c>
      <c r="AQ339" s="19">
        <v>0</v>
      </c>
      <c r="AR339" s="19">
        <v>0</v>
      </c>
      <c r="AS339" s="19">
        <v>0</v>
      </c>
      <c r="AT339" s="19">
        <v>0</v>
      </c>
      <c r="AU339" s="19">
        <v>0</v>
      </c>
      <c r="AV339" s="19">
        <v>0</v>
      </c>
      <c r="AW339" s="19">
        <v>0</v>
      </c>
      <c r="AX339" s="19">
        <v>0</v>
      </c>
      <c r="AY339" s="18">
        <v>500</v>
      </c>
      <c r="AZ339" s="19">
        <v>0</v>
      </c>
      <c r="BA339" s="19">
        <v>0</v>
      </c>
      <c r="BB339" s="19">
        <v>500</v>
      </c>
      <c r="BC339" s="19">
        <v>0</v>
      </c>
      <c r="BD339" s="19">
        <v>0</v>
      </c>
      <c r="BE339" s="19">
        <v>400</v>
      </c>
      <c r="BF339" s="19">
        <v>0</v>
      </c>
      <c r="BG339" s="19">
        <v>0</v>
      </c>
      <c r="BH339" s="19">
        <v>400</v>
      </c>
      <c r="BI339" s="19">
        <v>0</v>
      </c>
      <c r="BJ339" s="19">
        <v>0</v>
      </c>
      <c r="BK339" s="19">
        <v>0</v>
      </c>
      <c r="BL339" s="19">
        <v>0</v>
      </c>
      <c r="BM339" s="19">
        <v>0</v>
      </c>
      <c r="BN339" s="19">
        <v>0</v>
      </c>
      <c r="BO339" s="19">
        <v>0</v>
      </c>
      <c r="BP339" s="19">
        <v>0</v>
      </c>
      <c r="BQ339" s="18">
        <v>400</v>
      </c>
      <c r="BR339" s="11">
        <v>0</v>
      </c>
      <c r="BS339" s="11">
        <v>0</v>
      </c>
      <c r="BT339" s="11">
        <v>400</v>
      </c>
      <c r="BU339" s="11">
        <v>0</v>
      </c>
      <c r="BV339" s="11">
        <v>0</v>
      </c>
      <c r="BW339" s="7"/>
    </row>
    <row r="340" spans="1:75" ht="47.25" x14ac:dyDescent="0.25">
      <c r="A340" s="7"/>
      <c r="B340" s="13" t="s">
        <v>155</v>
      </c>
      <c r="C340" s="13" t="s">
        <v>35</v>
      </c>
      <c r="D340" s="13" t="s">
        <v>302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3" t="s">
        <v>93</v>
      </c>
      <c r="T340" s="14" t="s">
        <v>94</v>
      </c>
      <c r="U340" s="11">
        <v>750</v>
      </c>
      <c r="V340" s="11">
        <v>0</v>
      </c>
      <c r="W340" s="11">
        <v>0</v>
      </c>
      <c r="X340" s="11">
        <v>750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8">
        <v>750</v>
      </c>
      <c r="AH340" s="19">
        <v>0</v>
      </c>
      <c r="AI340" s="19">
        <v>0</v>
      </c>
      <c r="AJ340" s="19">
        <v>750</v>
      </c>
      <c r="AK340" s="19">
        <v>0</v>
      </c>
      <c r="AL340" s="19">
        <v>0</v>
      </c>
      <c r="AM340" s="19">
        <v>500</v>
      </c>
      <c r="AN340" s="19">
        <v>0</v>
      </c>
      <c r="AO340" s="19">
        <v>0</v>
      </c>
      <c r="AP340" s="19">
        <v>500</v>
      </c>
      <c r="AQ340" s="19">
        <v>0</v>
      </c>
      <c r="AR340" s="19">
        <v>0</v>
      </c>
      <c r="AS340" s="19">
        <v>0</v>
      </c>
      <c r="AT340" s="19">
        <v>0</v>
      </c>
      <c r="AU340" s="19">
        <v>0</v>
      </c>
      <c r="AV340" s="19">
        <v>0</v>
      </c>
      <c r="AW340" s="19">
        <v>0</v>
      </c>
      <c r="AX340" s="19">
        <v>0</v>
      </c>
      <c r="AY340" s="18">
        <v>500</v>
      </c>
      <c r="AZ340" s="19">
        <v>0</v>
      </c>
      <c r="BA340" s="19">
        <v>0</v>
      </c>
      <c r="BB340" s="19">
        <v>500</v>
      </c>
      <c r="BC340" s="19">
        <v>0</v>
      </c>
      <c r="BD340" s="19">
        <v>0</v>
      </c>
      <c r="BE340" s="19">
        <v>400</v>
      </c>
      <c r="BF340" s="19">
        <v>0</v>
      </c>
      <c r="BG340" s="19">
        <v>0</v>
      </c>
      <c r="BH340" s="19">
        <v>400</v>
      </c>
      <c r="BI340" s="19">
        <v>0</v>
      </c>
      <c r="BJ340" s="19">
        <v>0</v>
      </c>
      <c r="BK340" s="19">
        <v>0</v>
      </c>
      <c r="BL340" s="19">
        <v>0</v>
      </c>
      <c r="BM340" s="19">
        <v>0</v>
      </c>
      <c r="BN340" s="19">
        <v>0</v>
      </c>
      <c r="BO340" s="19">
        <v>0</v>
      </c>
      <c r="BP340" s="19">
        <v>0</v>
      </c>
      <c r="BQ340" s="18">
        <v>400</v>
      </c>
      <c r="BR340" s="11">
        <v>0</v>
      </c>
      <c r="BS340" s="11">
        <v>0</v>
      </c>
      <c r="BT340" s="11">
        <v>400</v>
      </c>
      <c r="BU340" s="11">
        <v>0</v>
      </c>
      <c r="BV340" s="11">
        <v>0</v>
      </c>
      <c r="BW340" s="7"/>
    </row>
    <row r="341" spans="1:75" ht="31.5" x14ac:dyDescent="0.25">
      <c r="A341" s="7"/>
      <c r="B341" s="13" t="s">
        <v>155</v>
      </c>
      <c r="C341" s="13" t="s">
        <v>35</v>
      </c>
      <c r="D341" s="13" t="s">
        <v>304</v>
      </c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3"/>
      <c r="T341" s="14" t="s">
        <v>223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1209.68</v>
      </c>
      <c r="AB341" s="11">
        <v>0</v>
      </c>
      <c r="AC341" s="11">
        <v>0</v>
      </c>
      <c r="AD341" s="11">
        <v>1209.68</v>
      </c>
      <c r="AE341" s="11">
        <v>0</v>
      </c>
      <c r="AF341" s="11">
        <v>0</v>
      </c>
      <c r="AG341" s="18">
        <f>1209.68-534.68</f>
        <v>675.00000000000011</v>
      </c>
      <c r="AH341" s="19">
        <v>0</v>
      </c>
      <c r="AI341" s="19">
        <v>0</v>
      </c>
      <c r="AJ341" s="19">
        <v>1209.68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4836.7296399999996</v>
      </c>
      <c r="AT341" s="19">
        <v>0</v>
      </c>
      <c r="AU341" s="19">
        <v>3627.5472199999999</v>
      </c>
      <c r="AV341" s="19">
        <v>1209.1824200000001</v>
      </c>
      <c r="AW341" s="19">
        <v>0</v>
      </c>
      <c r="AX341" s="19">
        <v>0</v>
      </c>
      <c r="AY341" s="18">
        <f>4836.72964-4836.72964</f>
        <v>0</v>
      </c>
      <c r="AZ341" s="19">
        <v>0</v>
      </c>
      <c r="BA341" s="19">
        <v>3627.5472199999999</v>
      </c>
      <c r="BB341" s="19">
        <v>1209.1824200000001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0</v>
      </c>
      <c r="BI341" s="19">
        <v>0</v>
      </c>
      <c r="BJ341" s="19">
        <v>0</v>
      </c>
      <c r="BK341" s="19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8">
        <v>0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7"/>
    </row>
    <row r="342" spans="1:75" ht="47.25" x14ac:dyDescent="0.25">
      <c r="A342" s="7"/>
      <c r="B342" s="13" t="s">
        <v>155</v>
      </c>
      <c r="C342" s="13" t="s">
        <v>35</v>
      </c>
      <c r="D342" s="13" t="s">
        <v>304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3" t="s">
        <v>93</v>
      </c>
      <c r="T342" s="14" t="s">
        <v>94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1209.68</v>
      </c>
      <c r="AB342" s="11">
        <v>0</v>
      </c>
      <c r="AC342" s="11">
        <v>0</v>
      </c>
      <c r="AD342" s="11">
        <v>1209.68</v>
      </c>
      <c r="AE342" s="11">
        <v>0</v>
      </c>
      <c r="AF342" s="11">
        <v>0</v>
      </c>
      <c r="AG342" s="18">
        <f>1209.68-534.68</f>
        <v>675.00000000000011</v>
      </c>
      <c r="AH342" s="19">
        <v>0</v>
      </c>
      <c r="AI342" s="19">
        <v>0</v>
      </c>
      <c r="AJ342" s="19">
        <v>1209.68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4836.7296399999996</v>
      </c>
      <c r="AT342" s="19">
        <v>0</v>
      </c>
      <c r="AU342" s="19">
        <v>3627.5472199999999</v>
      </c>
      <c r="AV342" s="19">
        <v>1209.1824200000001</v>
      </c>
      <c r="AW342" s="19">
        <v>0</v>
      </c>
      <c r="AX342" s="19">
        <v>0</v>
      </c>
      <c r="AY342" s="18">
        <f>4836.72964-4836.72964</f>
        <v>0</v>
      </c>
      <c r="AZ342" s="19">
        <v>0</v>
      </c>
      <c r="BA342" s="19">
        <v>3627.5472199999999</v>
      </c>
      <c r="BB342" s="19">
        <v>1209.1824200000001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8">
        <v>0</v>
      </c>
      <c r="BR342" s="11">
        <v>0</v>
      </c>
      <c r="BS342" s="11">
        <v>0</v>
      </c>
      <c r="BT342" s="11">
        <v>0</v>
      </c>
      <c r="BU342" s="11">
        <v>0</v>
      </c>
      <c r="BV342" s="11">
        <v>0</v>
      </c>
      <c r="BW342" s="7"/>
    </row>
    <row r="343" spans="1:75" ht="63" x14ac:dyDescent="0.25">
      <c r="A343" s="7"/>
      <c r="B343" s="13" t="s">
        <v>155</v>
      </c>
      <c r="C343" s="13" t="s">
        <v>35</v>
      </c>
      <c r="D343" s="13" t="s">
        <v>305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3"/>
      <c r="T343" s="14" t="s">
        <v>306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8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3600</v>
      </c>
      <c r="AN343" s="19">
        <v>0</v>
      </c>
      <c r="AO343" s="19">
        <v>0</v>
      </c>
      <c r="AP343" s="19">
        <v>3600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8">
        <v>3600</v>
      </c>
      <c r="AZ343" s="19">
        <v>0</v>
      </c>
      <c r="BA343" s="19">
        <v>0</v>
      </c>
      <c r="BB343" s="19">
        <v>3600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0</v>
      </c>
      <c r="BJ343" s="19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8">
        <v>0</v>
      </c>
      <c r="BR343" s="11">
        <v>0</v>
      </c>
      <c r="BS343" s="11">
        <v>0</v>
      </c>
      <c r="BT343" s="11">
        <v>0</v>
      </c>
      <c r="BU343" s="11">
        <v>0</v>
      </c>
      <c r="BV343" s="11">
        <v>0</v>
      </c>
      <c r="BW343" s="7"/>
    </row>
    <row r="344" spans="1:75" ht="47.25" x14ac:dyDescent="0.25">
      <c r="A344" s="7"/>
      <c r="B344" s="13" t="s">
        <v>155</v>
      </c>
      <c r="C344" s="13" t="s">
        <v>35</v>
      </c>
      <c r="D344" s="13" t="s">
        <v>305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3" t="s">
        <v>50</v>
      </c>
      <c r="T344" s="14" t="s">
        <v>51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8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3600</v>
      </c>
      <c r="AN344" s="19">
        <v>0</v>
      </c>
      <c r="AO344" s="19">
        <v>0</v>
      </c>
      <c r="AP344" s="19">
        <v>3600</v>
      </c>
      <c r="AQ344" s="19">
        <v>0</v>
      </c>
      <c r="AR344" s="19">
        <v>0</v>
      </c>
      <c r="AS344" s="19">
        <v>0</v>
      </c>
      <c r="AT344" s="19">
        <v>0</v>
      </c>
      <c r="AU344" s="19">
        <v>0</v>
      </c>
      <c r="AV344" s="19">
        <v>0</v>
      </c>
      <c r="AW344" s="19">
        <v>0</v>
      </c>
      <c r="AX344" s="19">
        <v>0</v>
      </c>
      <c r="AY344" s="18">
        <v>3600</v>
      </c>
      <c r="AZ344" s="19">
        <v>0</v>
      </c>
      <c r="BA344" s="19">
        <v>0</v>
      </c>
      <c r="BB344" s="19">
        <v>3600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19">
        <v>0</v>
      </c>
      <c r="BJ344" s="19">
        <v>0</v>
      </c>
      <c r="BK344" s="19">
        <v>0</v>
      </c>
      <c r="BL344" s="19">
        <v>0</v>
      </c>
      <c r="BM344" s="19">
        <v>0</v>
      </c>
      <c r="BN344" s="19">
        <v>0</v>
      </c>
      <c r="BO344" s="19">
        <v>0</v>
      </c>
      <c r="BP344" s="19">
        <v>0</v>
      </c>
      <c r="BQ344" s="18">
        <v>0</v>
      </c>
      <c r="BR344" s="11">
        <v>0</v>
      </c>
      <c r="BS344" s="11">
        <v>0</v>
      </c>
      <c r="BT344" s="11">
        <v>0</v>
      </c>
      <c r="BU344" s="11">
        <v>0</v>
      </c>
      <c r="BV344" s="11">
        <v>0</v>
      </c>
      <c r="BW344" s="7"/>
    </row>
    <row r="345" spans="1:75" ht="31.5" x14ac:dyDescent="0.25">
      <c r="A345" s="7"/>
      <c r="B345" s="13" t="s">
        <v>155</v>
      </c>
      <c r="C345" s="13" t="s">
        <v>52</v>
      </c>
      <c r="D345" s="13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3"/>
      <c r="T345" s="14" t="s">
        <v>307</v>
      </c>
      <c r="U345" s="11">
        <v>5681.1279999999997</v>
      </c>
      <c r="V345" s="11">
        <v>0</v>
      </c>
      <c r="W345" s="11">
        <v>0</v>
      </c>
      <c r="X345" s="11">
        <v>5681.1279999999997</v>
      </c>
      <c r="Y345" s="11">
        <v>0</v>
      </c>
      <c r="Z345" s="11">
        <v>0</v>
      </c>
      <c r="AA345" s="11">
        <v>130</v>
      </c>
      <c r="AB345" s="11">
        <v>0</v>
      </c>
      <c r="AC345" s="11">
        <v>0</v>
      </c>
      <c r="AD345" s="11">
        <v>130</v>
      </c>
      <c r="AE345" s="11">
        <v>0</v>
      </c>
      <c r="AF345" s="11">
        <v>0</v>
      </c>
      <c r="AG345" s="18">
        <v>5811.1279999999997</v>
      </c>
      <c r="AH345" s="19">
        <v>0</v>
      </c>
      <c r="AI345" s="19">
        <v>0</v>
      </c>
      <c r="AJ345" s="19">
        <v>5811.1279999999997</v>
      </c>
      <c r="AK345" s="19">
        <v>0</v>
      </c>
      <c r="AL345" s="19">
        <v>0</v>
      </c>
      <c r="AM345" s="19">
        <v>3351.5189999999998</v>
      </c>
      <c r="AN345" s="19">
        <v>0</v>
      </c>
      <c r="AO345" s="19">
        <v>0</v>
      </c>
      <c r="AP345" s="19">
        <v>3351.5189999999998</v>
      </c>
      <c r="AQ345" s="19">
        <v>0</v>
      </c>
      <c r="AR345" s="19">
        <v>0</v>
      </c>
      <c r="AS345" s="19">
        <v>0</v>
      </c>
      <c r="AT345" s="19">
        <v>0</v>
      </c>
      <c r="AU345" s="19">
        <v>0</v>
      </c>
      <c r="AV345" s="19">
        <v>0</v>
      </c>
      <c r="AW345" s="19">
        <v>0</v>
      </c>
      <c r="AX345" s="19">
        <v>0</v>
      </c>
      <c r="AY345" s="18">
        <v>3351.5189999999998</v>
      </c>
      <c r="AZ345" s="19">
        <v>0</v>
      </c>
      <c r="BA345" s="19">
        <v>0</v>
      </c>
      <c r="BB345" s="19">
        <v>3351.5189999999998</v>
      </c>
      <c r="BC345" s="19">
        <v>0</v>
      </c>
      <c r="BD345" s="19">
        <v>0</v>
      </c>
      <c r="BE345" s="19">
        <v>5684.5209999999997</v>
      </c>
      <c r="BF345" s="19">
        <v>0</v>
      </c>
      <c r="BG345" s="19">
        <v>0</v>
      </c>
      <c r="BH345" s="19">
        <v>5684.5209999999997</v>
      </c>
      <c r="BI345" s="19">
        <v>0</v>
      </c>
      <c r="BJ345" s="19">
        <v>0</v>
      </c>
      <c r="BK345" s="19">
        <v>0</v>
      </c>
      <c r="BL345" s="19">
        <v>0</v>
      </c>
      <c r="BM345" s="19">
        <v>0</v>
      </c>
      <c r="BN345" s="19">
        <v>0</v>
      </c>
      <c r="BO345" s="19">
        <v>0</v>
      </c>
      <c r="BP345" s="19">
        <v>0</v>
      </c>
      <c r="BQ345" s="18">
        <v>5684.5209999999997</v>
      </c>
      <c r="BR345" s="11">
        <v>0</v>
      </c>
      <c r="BS345" s="11">
        <v>0</v>
      </c>
      <c r="BT345" s="11">
        <v>5684.5209999999997</v>
      </c>
      <c r="BU345" s="11">
        <v>0</v>
      </c>
      <c r="BV345" s="11">
        <v>0</v>
      </c>
      <c r="BW345" s="7"/>
    </row>
    <row r="346" spans="1:75" ht="47.25" x14ac:dyDescent="0.25">
      <c r="A346" s="7"/>
      <c r="B346" s="13" t="s">
        <v>155</v>
      </c>
      <c r="C346" s="13" t="s">
        <v>52</v>
      </c>
      <c r="D346" s="13" t="s">
        <v>308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3"/>
      <c r="T346" s="14" t="s">
        <v>309</v>
      </c>
      <c r="U346" s="11">
        <v>80</v>
      </c>
      <c r="V346" s="11">
        <v>0</v>
      </c>
      <c r="W346" s="11">
        <v>0</v>
      </c>
      <c r="X346" s="11">
        <v>80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8">
        <v>80</v>
      </c>
      <c r="AH346" s="19">
        <v>0</v>
      </c>
      <c r="AI346" s="19">
        <v>0</v>
      </c>
      <c r="AJ346" s="19">
        <v>80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8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80</v>
      </c>
      <c r="BF346" s="19">
        <v>0</v>
      </c>
      <c r="BG346" s="19">
        <v>0</v>
      </c>
      <c r="BH346" s="19">
        <v>80</v>
      </c>
      <c r="BI346" s="19">
        <v>0</v>
      </c>
      <c r="BJ346" s="19">
        <v>0</v>
      </c>
      <c r="BK346" s="19">
        <v>0</v>
      </c>
      <c r="BL346" s="19">
        <v>0</v>
      </c>
      <c r="BM346" s="19">
        <v>0</v>
      </c>
      <c r="BN346" s="19">
        <v>0</v>
      </c>
      <c r="BO346" s="19">
        <v>0</v>
      </c>
      <c r="BP346" s="19">
        <v>0</v>
      </c>
      <c r="BQ346" s="18">
        <v>80</v>
      </c>
      <c r="BR346" s="11">
        <v>0</v>
      </c>
      <c r="BS346" s="11">
        <v>0</v>
      </c>
      <c r="BT346" s="11">
        <v>80</v>
      </c>
      <c r="BU346" s="11">
        <v>0</v>
      </c>
      <c r="BV346" s="11">
        <v>0</v>
      </c>
      <c r="BW346" s="7"/>
    </row>
    <row r="347" spans="1:75" ht="47.25" x14ac:dyDescent="0.25">
      <c r="A347" s="7"/>
      <c r="B347" s="13" t="s">
        <v>155</v>
      </c>
      <c r="C347" s="13" t="s">
        <v>52</v>
      </c>
      <c r="D347" s="13" t="s">
        <v>308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3" t="s">
        <v>50</v>
      </c>
      <c r="T347" s="14" t="s">
        <v>51</v>
      </c>
      <c r="U347" s="11">
        <v>80</v>
      </c>
      <c r="V347" s="11">
        <v>0</v>
      </c>
      <c r="W347" s="11">
        <v>0</v>
      </c>
      <c r="X347" s="11">
        <v>80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8">
        <v>80</v>
      </c>
      <c r="AH347" s="19">
        <v>0</v>
      </c>
      <c r="AI347" s="19">
        <v>0</v>
      </c>
      <c r="AJ347" s="19">
        <v>80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0</v>
      </c>
      <c r="AY347" s="18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80</v>
      </c>
      <c r="BF347" s="19">
        <v>0</v>
      </c>
      <c r="BG347" s="19">
        <v>0</v>
      </c>
      <c r="BH347" s="19">
        <v>80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19">
        <v>0</v>
      </c>
      <c r="BP347" s="19">
        <v>0</v>
      </c>
      <c r="BQ347" s="18">
        <v>80</v>
      </c>
      <c r="BR347" s="11">
        <v>0</v>
      </c>
      <c r="BS347" s="11">
        <v>0</v>
      </c>
      <c r="BT347" s="11">
        <v>80</v>
      </c>
      <c r="BU347" s="11">
        <v>0</v>
      </c>
      <c r="BV347" s="11">
        <v>0</v>
      </c>
      <c r="BW347" s="7"/>
    </row>
    <row r="348" spans="1:75" ht="47.25" x14ac:dyDescent="0.25">
      <c r="A348" s="7"/>
      <c r="B348" s="13" t="s">
        <v>155</v>
      </c>
      <c r="C348" s="13" t="s">
        <v>52</v>
      </c>
      <c r="D348" s="13" t="s">
        <v>310</v>
      </c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3"/>
      <c r="T348" s="14" t="s">
        <v>311</v>
      </c>
      <c r="U348" s="11">
        <v>250</v>
      </c>
      <c r="V348" s="11">
        <v>0</v>
      </c>
      <c r="W348" s="11">
        <v>0</v>
      </c>
      <c r="X348" s="11">
        <v>250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8">
        <v>250</v>
      </c>
      <c r="AH348" s="19">
        <v>0</v>
      </c>
      <c r="AI348" s="19">
        <v>0</v>
      </c>
      <c r="AJ348" s="19">
        <v>250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  <c r="AT348" s="19">
        <v>0</v>
      </c>
      <c r="AU348" s="19">
        <v>0</v>
      </c>
      <c r="AV348" s="19">
        <v>0</v>
      </c>
      <c r="AW348" s="19">
        <v>0</v>
      </c>
      <c r="AX348" s="19">
        <v>0</v>
      </c>
      <c r="AY348" s="18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250</v>
      </c>
      <c r="BF348" s="19">
        <v>0</v>
      </c>
      <c r="BG348" s="19">
        <v>0</v>
      </c>
      <c r="BH348" s="19">
        <v>250</v>
      </c>
      <c r="BI348" s="19">
        <v>0</v>
      </c>
      <c r="BJ348" s="19">
        <v>0</v>
      </c>
      <c r="BK348" s="19">
        <v>0</v>
      </c>
      <c r="BL348" s="19">
        <v>0</v>
      </c>
      <c r="BM348" s="19">
        <v>0</v>
      </c>
      <c r="BN348" s="19">
        <v>0</v>
      </c>
      <c r="BO348" s="19">
        <v>0</v>
      </c>
      <c r="BP348" s="19">
        <v>0</v>
      </c>
      <c r="BQ348" s="18">
        <v>250</v>
      </c>
      <c r="BR348" s="11">
        <v>0</v>
      </c>
      <c r="BS348" s="11">
        <v>0</v>
      </c>
      <c r="BT348" s="11">
        <v>250</v>
      </c>
      <c r="BU348" s="11">
        <v>0</v>
      </c>
      <c r="BV348" s="11">
        <v>0</v>
      </c>
      <c r="BW348" s="7"/>
    </row>
    <row r="349" spans="1:75" ht="47.25" x14ac:dyDescent="0.25">
      <c r="A349" s="7"/>
      <c r="B349" s="13" t="s">
        <v>155</v>
      </c>
      <c r="C349" s="13" t="s">
        <v>52</v>
      </c>
      <c r="D349" s="13" t="s">
        <v>310</v>
      </c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3" t="s">
        <v>50</v>
      </c>
      <c r="T349" s="14" t="s">
        <v>51</v>
      </c>
      <c r="U349" s="11">
        <v>250</v>
      </c>
      <c r="V349" s="11">
        <v>0</v>
      </c>
      <c r="W349" s="11">
        <v>0</v>
      </c>
      <c r="X349" s="11">
        <v>250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8">
        <v>250</v>
      </c>
      <c r="AH349" s="19">
        <v>0</v>
      </c>
      <c r="AI349" s="19">
        <v>0</v>
      </c>
      <c r="AJ349" s="19">
        <v>250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8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250</v>
      </c>
      <c r="BF349" s="19">
        <v>0</v>
      </c>
      <c r="BG349" s="19">
        <v>0</v>
      </c>
      <c r="BH349" s="19">
        <v>250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19">
        <v>0</v>
      </c>
      <c r="BP349" s="19">
        <v>0</v>
      </c>
      <c r="BQ349" s="18">
        <v>250</v>
      </c>
      <c r="BR349" s="11">
        <v>0</v>
      </c>
      <c r="BS349" s="11">
        <v>0</v>
      </c>
      <c r="BT349" s="11">
        <v>250</v>
      </c>
      <c r="BU349" s="11">
        <v>0</v>
      </c>
      <c r="BV349" s="11">
        <v>0</v>
      </c>
      <c r="BW349" s="7"/>
    </row>
    <row r="350" spans="1:75" ht="15.75" x14ac:dyDescent="0.25">
      <c r="A350" s="7"/>
      <c r="B350" s="13" t="s">
        <v>155</v>
      </c>
      <c r="C350" s="13" t="s">
        <v>52</v>
      </c>
      <c r="D350" s="13" t="s">
        <v>312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3"/>
      <c r="T350" s="14" t="s">
        <v>110</v>
      </c>
      <c r="U350" s="11">
        <v>3324.1930000000002</v>
      </c>
      <c r="V350" s="11">
        <v>0</v>
      </c>
      <c r="W350" s="11">
        <v>0</v>
      </c>
      <c r="X350" s="11">
        <v>3324.1930000000002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8">
        <v>3324.1930000000002</v>
      </c>
      <c r="AH350" s="19">
        <v>0</v>
      </c>
      <c r="AI350" s="19">
        <v>0</v>
      </c>
      <c r="AJ350" s="19">
        <v>3324.1930000000002</v>
      </c>
      <c r="AK350" s="19">
        <v>0</v>
      </c>
      <c r="AL350" s="19">
        <v>0</v>
      </c>
      <c r="AM350" s="19">
        <v>1324.192</v>
      </c>
      <c r="AN350" s="19">
        <v>0</v>
      </c>
      <c r="AO350" s="19">
        <v>0</v>
      </c>
      <c r="AP350" s="19">
        <v>1324.192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8">
        <v>1324.192</v>
      </c>
      <c r="AZ350" s="19">
        <v>0</v>
      </c>
      <c r="BA350" s="19">
        <v>0</v>
      </c>
      <c r="BB350" s="19">
        <v>1324.192</v>
      </c>
      <c r="BC350" s="19">
        <v>0</v>
      </c>
      <c r="BD350" s="19">
        <v>0</v>
      </c>
      <c r="BE350" s="19">
        <v>3327.194</v>
      </c>
      <c r="BF350" s="19">
        <v>0</v>
      </c>
      <c r="BG350" s="19">
        <v>0</v>
      </c>
      <c r="BH350" s="19">
        <v>3327.194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19">
        <v>0</v>
      </c>
      <c r="BP350" s="19">
        <v>0</v>
      </c>
      <c r="BQ350" s="18">
        <v>3327.194</v>
      </c>
      <c r="BR350" s="11">
        <v>0</v>
      </c>
      <c r="BS350" s="11">
        <v>0</v>
      </c>
      <c r="BT350" s="11">
        <v>3327.194</v>
      </c>
      <c r="BU350" s="11">
        <v>0</v>
      </c>
      <c r="BV350" s="11">
        <v>0</v>
      </c>
      <c r="BW350" s="7"/>
    </row>
    <row r="351" spans="1:75" ht="94.5" x14ac:dyDescent="0.25">
      <c r="A351" s="7"/>
      <c r="B351" s="13" t="s">
        <v>155</v>
      </c>
      <c r="C351" s="13" t="s">
        <v>52</v>
      </c>
      <c r="D351" s="13" t="s">
        <v>312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3" t="s">
        <v>42</v>
      </c>
      <c r="T351" s="14" t="s">
        <v>43</v>
      </c>
      <c r="U351" s="11">
        <v>2753.1729999999998</v>
      </c>
      <c r="V351" s="11">
        <v>0</v>
      </c>
      <c r="W351" s="11">
        <v>0</v>
      </c>
      <c r="X351" s="11">
        <v>2753.1729999999998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8">
        <v>2753.1729999999998</v>
      </c>
      <c r="AH351" s="19">
        <v>0</v>
      </c>
      <c r="AI351" s="19">
        <v>0</v>
      </c>
      <c r="AJ351" s="19">
        <v>2753.1729999999998</v>
      </c>
      <c r="AK351" s="19">
        <v>0</v>
      </c>
      <c r="AL351" s="19">
        <v>0</v>
      </c>
      <c r="AM351" s="19">
        <v>753.17200000000003</v>
      </c>
      <c r="AN351" s="19">
        <v>0</v>
      </c>
      <c r="AO351" s="19">
        <v>0</v>
      </c>
      <c r="AP351" s="19">
        <v>753.17200000000003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8">
        <v>753.17200000000003</v>
      </c>
      <c r="AZ351" s="19">
        <v>0</v>
      </c>
      <c r="BA351" s="19">
        <v>0</v>
      </c>
      <c r="BB351" s="19">
        <v>753.17200000000003</v>
      </c>
      <c r="BC351" s="19">
        <v>0</v>
      </c>
      <c r="BD351" s="19">
        <v>0</v>
      </c>
      <c r="BE351" s="19">
        <v>2753.172</v>
      </c>
      <c r="BF351" s="19">
        <v>0</v>
      </c>
      <c r="BG351" s="19">
        <v>0</v>
      </c>
      <c r="BH351" s="19">
        <v>2753.172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19">
        <v>0</v>
      </c>
      <c r="BP351" s="19">
        <v>0</v>
      </c>
      <c r="BQ351" s="18">
        <v>2753.172</v>
      </c>
      <c r="BR351" s="11">
        <v>0</v>
      </c>
      <c r="BS351" s="11">
        <v>0</v>
      </c>
      <c r="BT351" s="11">
        <v>2753.172</v>
      </c>
      <c r="BU351" s="11">
        <v>0</v>
      </c>
      <c r="BV351" s="11">
        <v>0</v>
      </c>
      <c r="BW351" s="7"/>
    </row>
    <row r="352" spans="1:75" ht="47.25" x14ac:dyDescent="0.25">
      <c r="A352" s="7"/>
      <c r="B352" s="13" t="s">
        <v>155</v>
      </c>
      <c r="C352" s="13" t="s">
        <v>52</v>
      </c>
      <c r="D352" s="13" t="s">
        <v>312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3" t="s">
        <v>50</v>
      </c>
      <c r="T352" s="14" t="s">
        <v>51</v>
      </c>
      <c r="U352" s="11">
        <v>568.30499999999995</v>
      </c>
      <c r="V352" s="11">
        <v>0</v>
      </c>
      <c r="W352" s="11">
        <v>0</v>
      </c>
      <c r="X352" s="11">
        <v>568.30499999999995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8">
        <v>568.30499999999995</v>
      </c>
      <c r="AH352" s="19">
        <v>0</v>
      </c>
      <c r="AI352" s="19">
        <v>0</v>
      </c>
      <c r="AJ352" s="19">
        <v>568.30499999999995</v>
      </c>
      <c r="AK352" s="19">
        <v>0</v>
      </c>
      <c r="AL352" s="19">
        <v>0</v>
      </c>
      <c r="AM352" s="19">
        <v>568.30499999999995</v>
      </c>
      <c r="AN352" s="19">
        <v>0</v>
      </c>
      <c r="AO352" s="19">
        <v>0</v>
      </c>
      <c r="AP352" s="19">
        <v>568.30499999999995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8">
        <v>568.30499999999995</v>
      </c>
      <c r="AZ352" s="19">
        <v>0</v>
      </c>
      <c r="BA352" s="19">
        <v>0</v>
      </c>
      <c r="BB352" s="19">
        <v>568.30499999999995</v>
      </c>
      <c r="BC352" s="19">
        <v>0</v>
      </c>
      <c r="BD352" s="19">
        <v>0</v>
      </c>
      <c r="BE352" s="19">
        <v>571.30700000000002</v>
      </c>
      <c r="BF352" s="19">
        <v>0</v>
      </c>
      <c r="BG352" s="19">
        <v>0</v>
      </c>
      <c r="BH352" s="19">
        <v>571.30700000000002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8">
        <v>571.30700000000002</v>
      </c>
      <c r="BR352" s="11">
        <v>0</v>
      </c>
      <c r="BS352" s="11">
        <v>0</v>
      </c>
      <c r="BT352" s="11">
        <v>571.30700000000002</v>
      </c>
      <c r="BU352" s="11">
        <v>0</v>
      </c>
      <c r="BV352" s="11">
        <v>0</v>
      </c>
      <c r="BW352" s="7"/>
    </row>
    <row r="353" spans="1:75" ht="15.75" x14ac:dyDescent="0.25">
      <c r="A353" s="7"/>
      <c r="B353" s="13" t="s">
        <v>155</v>
      </c>
      <c r="C353" s="13" t="s">
        <v>52</v>
      </c>
      <c r="D353" s="13" t="s">
        <v>312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3" t="s">
        <v>64</v>
      </c>
      <c r="T353" s="14" t="s">
        <v>65</v>
      </c>
      <c r="U353" s="11">
        <v>2.7149999999999999</v>
      </c>
      <c r="V353" s="11">
        <v>0</v>
      </c>
      <c r="W353" s="11">
        <v>0</v>
      </c>
      <c r="X353" s="11">
        <v>2.7149999999999999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8">
        <v>2.7149999999999999</v>
      </c>
      <c r="AH353" s="19">
        <v>0</v>
      </c>
      <c r="AI353" s="19">
        <v>0</v>
      </c>
      <c r="AJ353" s="19">
        <v>2.7149999999999999</v>
      </c>
      <c r="AK353" s="19">
        <v>0</v>
      </c>
      <c r="AL353" s="19">
        <v>0</v>
      </c>
      <c r="AM353" s="19">
        <v>2.7149999999999999</v>
      </c>
      <c r="AN353" s="19">
        <v>0</v>
      </c>
      <c r="AO353" s="19">
        <v>0</v>
      </c>
      <c r="AP353" s="19">
        <v>2.7149999999999999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0</v>
      </c>
      <c r="AW353" s="19">
        <v>0</v>
      </c>
      <c r="AX353" s="19">
        <v>0</v>
      </c>
      <c r="AY353" s="18">
        <v>2.7149999999999999</v>
      </c>
      <c r="AZ353" s="19">
        <v>0</v>
      </c>
      <c r="BA353" s="19">
        <v>0</v>
      </c>
      <c r="BB353" s="19">
        <v>2.7149999999999999</v>
      </c>
      <c r="BC353" s="19">
        <v>0</v>
      </c>
      <c r="BD353" s="19">
        <v>0</v>
      </c>
      <c r="BE353" s="19">
        <v>2.7149999999999999</v>
      </c>
      <c r="BF353" s="19">
        <v>0</v>
      </c>
      <c r="BG353" s="19">
        <v>0</v>
      </c>
      <c r="BH353" s="19">
        <v>2.7149999999999999</v>
      </c>
      <c r="BI353" s="19">
        <v>0</v>
      </c>
      <c r="BJ353" s="19">
        <v>0</v>
      </c>
      <c r="BK353" s="19">
        <v>0</v>
      </c>
      <c r="BL353" s="19">
        <v>0</v>
      </c>
      <c r="BM353" s="19">
        <v>0</v>
      </c>
      <c r="BN353" s="19">
        <v>0</v>
      </c>
      <c r="BO353" s="19">
        <v>0</v>
      </c>
      <c r="BP353" s="19">
        <v>0</v>
      </c>
      <c r="BQ353" s="18">
        <v>2.7149999999999999</v>
      </c>
      <c r="BR353" s="11">
        <v>0</v>
      </c>
      <c r="BS353" s="11">
        <v>0</v>
      </c>
      <c r="BT353" s="11">
        <v>2.7149999999999999</v>
      </c>
      <c r="BU353" s="11">
        <v>0</v>
      </c>
      <c r="BV353" s="11">
        <v>0</v>
      </c>
      <c r="BW353" s="7"/>
    </row>
    <row r="354" spans="1:75" ht="31.5" x14ac:dyDescent="0.25">
      <c r="A354" s="7"/>
      <c r="B354" s="13" t="s">
        <v>155</v>
      </c>
      <c r="C354" s="13" t="s">
        <v>52</v>
      </c>
      <c r="D354" s="13" t="s">
        <v>313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3"/>
      <c r="T354" s="14" t="s">
        <v>314</v>
      </c>
      <c r="U354" s="11">
        <v>250</v>
      </c>
      <c r="V354" s="11">
        <v>0</v>
      </c>
      <c r="W354" s="11">
        <v>0</v>
      </c>
      <c r="X354" s="11">
        <v>250</v>
      </c>
      <c r="Y354" s="11">
        <v>0</v>
      </c>
      <c r="Z354" s="11">
        <v>0</v>
      </c>
      <c r="AA354" s="11">
        <v>130</v>
      </c>
      <c r="AB354" s="11">
        <v>0</v>
      </c>
      <c r="AC354" s="11">
        <v>0</v>
      </c>
      <c r="AD354" s="11">
        <v>130</v>
      </c>
      <c r="AE354" s="11">
        <v>0</v>
      </c>
      <c r="AF354" s="11">
        <v>0</v>
      </c>
      <c r="AG354" s="18">
        <v>380</v>
      </c>
      <c r="AH354" s="19">
        <v>0</v>
      </c>
      <c r="AI354" s="19">
        <v>0</v>
      </c>
      <c r="AJ354" s="19">
        <v>380</v>
      </c>
      <c r="AK354" s="19">
        <v>0</v>
      </c>
      <c r="AL354" s="19">
        <v>0</v>
      </c>
      <c r="AM354" s="19">
        <v>250</v>
      </c>
      <c r="AN354" s="19">
        <v>0</v>
      </c>
      <c r="AO354" s="19">
        <v>0</v>
      </c>
      <c r="AP354" s="19">
        <v>250</v>
      </c>
      <c r="AQ354" s="19">
        <v>0</v>
      </c>
      <c r="AR354" s="19">
        <v>0</v>
      </c>
      <c r="AS354" s="19">
        <v>0</v>
      </c>
      <c r="AT354" s="19">
        <v>0</v>
      </c>
      <c r="AU354" s="19">
        <v>0</v>
      </c>
      <c r="AV354" s="19">
        <v>0</v>
      </c>
      <c r="AW354" s="19">
        <v>0</v>
      </c>
      <c r="AX354" s="19">
        <v>0</v>
      </c>
      <c r="AY354" s="18">
        <v>250</v>
      </c>
      <c r="AZ354" s="19">
        <v>0</v>
      </c>
      <c r="BA354" s="19">
        <v>0</v>
      </c>
      <c r="BB354" s="19">
        <v>250</v>
      </c>
      <c r="BC354" s="19">
        <v>0</v>
      </c>
      <c r="BD354" s="19">
        <v>0</v>
      </c>
      <c r="BE354" s="19">
        <v>250</v>
      </c>
      <c r="BF354" s="19">
        <v>0</v>
      </c>
      <c r="BG354" s="19">
        <v>0</v>
      </c>
      <c r="BH354" s="19">
        <v>250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19">
        <v>0</v>
      </c>
      <c r="BP354" s="19">
        <v>0</v>
      </c>
      <c r="BQ354" s="18">
        <v>250</v>
      </c>
      <c r="BR354" s="11">
        <v>0</v>
      </c>
      <c r="BS354" s="11">
        <v>0</v>
      </c>
      <c r="BT354" s="11">
        <v>250</v>
      </c>
      <c r="BU354" s="11">
        <v>0</v>
      </c>
      <c r="BV354" s="11">
        <v>0</v>
      </c>
      <c r="BW354" s="7"/>
    </row>
    <row r="355" spans="1:75" ht="47.25" x14ac:dyDescent="0.25">
      <c r="A355" s="7"/>
      <c r="B355" s="13" t="s">
        <v>155</v>
      </c>
      <c r="C355" s="13" t="s">
        <v>52</v>
      </c>
      <c r="D355" s="13" t="s">
        <v>313</v>
      </c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3" t="s">
        <v>50</v>
      </c>
      <c r="T355" s="14" t="s">
        <v>51</v>
      </c>
      <c r="U355" s="11">
        <v>250</v>
      </c>
      <c r="V355" s="11">
        <v>0</v>
      </c>
      <c r="W355" s="11">
        <v>0</v>
      </c>
      <c r="X355" s="11">
        <v>250</v>
      </c>
      <c r="Y355" s="11">
        <v>0</v>
      </c>
      <c r="Z355" s="11">
        <v>0</v>
      </c>
      <c r="AA355" s="11">
        <v>130</v>
      </c>
      <c r="AB355" s="11">
        <v>0</v>
      </c>
      <c r="AC355" s="11">
        <v>0</v>
      </c>
      <c r="AD355" s="11">
        <v>130</v>
      </c>
      <c r="AE355" s="11">
        <v>0</v>
      </c>
      <c r="AF355" s="11">
        <v>0</v>
      </c>
      <c r="AG355" s="18">
        <v>380</v>
      </c>
      <c r="AH355" s="19">
        <v>0</v>
      </c>
      <c r="AI355" s="19">
        <v>0</v>
      </c>
      <c r="AJ355" s="19">
        <v>380</v>
      </c>
      <c r="AK355" s="19">
        <v>0</v>
      </c>
      <c r="AL355" s="19">
        <v>0</v>
      </c>
      <c r="AM355" s="19">
        <v>250</v>
      </c>
      <c r="AN355" s="19">
        <v>0</v>
      </c>
      <c r="AO355" s="19">
        <v>0</v>
      </c>
      <c r="AP355" s="19">
        <v>250</v>
      </c>
      <c r="AQ355" s="19">
        <v>0</v>
      </c>
      <c r="AR355" s="19">
        <v>0</v>
      </c>
      <c r="AS355" s="19">
        <v>0</v>
      </c>
      <c r="AT355" s="19">
        <v>0</v>
      </c>
      <c r="AU355" s="19">
        <v>0</v>
      </c>
      <c r="AV355" s="19">
        <v>0</v>
      </c>
      <c r="AW355" s="19">
        <v>0</v>
      </c>
      <c r="AX355" s="19">
        <v>0</v>
      </c>
      <c r="AY355" s="18">
        <v>250</v>
      </c>
      <c r="AZ355" s="19">
        <v>0</v>
      </c>
      <c r="BA355" s="19">
        <v>0</v>
      </c>
      <c r="BB355" s="19">
        <v>250</v>
      </c>
      <c r="BC355" s="19">
        <v>0</v>
      </c>
      <c r="BD355" s="19">
        <v>0</v>
      </c>
      <c r="BE355" s="19">
        <v>250</v>
      </c>
      <c r="BF355" s="19">
        <v>0</v>
      </c>
      <c r="BG355" s="19">
        <v>0</v>
      </c>
      <c r="BH355" s="19">
        <v>250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19">
        <v>0</v>
      </c>
      <c r="BP355" s="19">
        <v>0</v>
      </c>
      <c r="BQ355" s="18">
        <v>250</v>
      </c>
      <c r="BR355" s="11">
        <v>0</v>
      </c>
      <c r="BS355" s="11">
        <v>0</v>
      </c>
      <c r="BT355" s="11">
        <v>250</v>
      </c>
      <c r="BU355" s="11">
        <v>0</v>
      </c>
      <c r="BV355" s="11">
        <v>0</v>
      </c>
      <c r="BW355" s="7"/>
    </row>
    <row r="356" spans="1:75" ht="31.5" x14ac:dyDescent="0.25">
      <c r="A356" s="7"/>
      <c r="B356" s="13" t="s">
        <v>155</v>
      </c>
      <c r="C356" s="13" t="s">
        <v>52</v>
      </c>
      <c r="D356" s="13" t="s">
        <v>48</v>
      </c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3"/>
      <c r="T356" s="14" t="s">
        <v>49</v>
      </c>
      <c r="U356" s="11">
        <v>1776.9349999999999</v>
      </c>
      <c r="V356" s="11">
        <v>0</v>
      </c>
      <c r="W356" s="11">
        <v>0</v>
      </c>
      <c r="X356" s="11">
        <v>1776.9349999999999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8">
        <v>1776.9349999999999</v>
      </c>
      <c r="AH356" s="19">
        <v>0</v>
      </c>
      <c r="AI356" s="19">
        <v>0</v>
      </c>
      <c r="AJ356" s="19">
        <v>1776.9349999999999</v>
      </c>
      <c r="AK356" s="19">
        <v>0</v>
      </c>
      <c r="AL356" s="19">
        <v>0</v>
      </c>
      <c r="AM356" s="19">
        <v>1777.327</v>
      </c>
      <c r="AN356" s="19">
        <v>0</v>
      </c>
      <c r="AO356" s="19">
        <v>0</v>
      </c>
      <c r="AP356" s="19">
        <v>1777.327</v>
      </c>
      <c r="AQ356" s="19">
        <v>0</v>
      </c>
      <c r="AR356" s="19">
        <v>0</v>
      </c>
      <c r="AS356" s="19">
        <v>0</v>
      </c>
      <c r="AT356" s="19">
        <v>0</v>
      </c>
      <c r="AU356" s="19">
        <v>0</v>
      </c>
      <c r="AV356" s="19">
        <v>0</v>
      </c>
      <c r="AW356" s="19">
        <v>0</v>
      </c>
      <c r="AX356" s="19">
        <v>0</v>
      </c>
      <c r="AY356" s="18">
        <v>1777.327</v>
      </c>
      <c r="AZ356" s="19">
        <v>0</v>
      </c>
      <c r="BA356" s="19">
        <v>0</v>
      </c>
      <c r="BB356" s="19">
        <v>1777.327</v>
      </c>
      <c r="BC356" s="19">
        <v>0</v>
      </c>
      <c r="BD356" s="19">
        <v>0</v>
      </c>
      <c r="BE356" s="19">
        <v>1777.327</v>
      </c>
      <c r="BF356" s="19">
        <v>0</v>
      </c>
      <c r="BG356" s="19">
        <v>0</v>
      </c>
      <c r="BH356" s="19">
        <v>1777.327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19">
        <v>0</v>
      </c>
      <c r="BP356" s="19">
        <v>0</v>
      </c>
      <c r="BQ356" s="18">
        <v>1777.327</v>
      </c>
      <c r="BR356" s="11">
        <v>0</v>
      </c>
      <c r="BS356" s="11">
        <v>0</v>
      </c>
      <c r="BT356" s="11">
        <v>1777.327</v>
      </c>
      <c r="BU356" s="11">
        <v>0</v>
      </c>
      <c r="BV356" s="11">
        <v>0</v>
      </c>
      <c r="BW356" s="7"/>
    </row>
    <row r="357" spans="1:75" ht="94.5" x14ac:dyDescent="0.25">
      <c r="A357" s="7"/>
      <c r="B357" s="13" t="s">
        <v>155</v>
      </c>
      <c r="C357" s="13" t="s">
        <v>52</v>
      </c>
      <c r="D357" s="13" t="s">
        <v>48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3" t="s">
        <v>42</v>
      </c>
      <c r="T357" s="14" t="s">
        <v>43</v>
      </c>
      <c r="U357" s="11">
        <v>1720.472</v>
      </c>
      <c r="V357" s="11">
        <v>0</v>
      </c>
      <c r="W357" s="11">
        <v>0</v>
      </c>
      <c r="X357" s="11">
        <v>1720.472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8">
        <v>1720.472</v>
      </c>
      <c r="AH357" s="19">
        <v>0</v>
      </c>
      <c r="AI357" s="19">
        <v>0</v>
      </c>
      <c r="AJ357" s="19">
        <v>1720.472</v>
      </c>
      <c r="AK357" s="19">
        <v>0</v>
      </c>
      <c r="AL357" s="19">
        <v>0</v>
      </c>
      <c r="AM357" s="19">
        <v>1720.864</v>
      </c>
      <c r="AN357" s="19">
        <v>0</v>
      </c>
      <c r="AO357" s="19">
        <v>0</v>
      </c>
      <c r="AP357" s="19">
        <v>1720.864</v>
      </c>
      <c r="AQ357" s="19">
        <v>0</v>
      </c>
      <c r="AR357" s="19">
        <v>0</v>
      </c>
      <c r="AS357" s="19">
        <v>0</v>
      </c>
      <c r="AT357" s="19">
        <v>0</v>
      </c>
      <c r="AU357" s="19">
        <v>0</v>
      </c>
      <c r="AV357" s="19">
        <v>0</v>
      </c>
      <c r="AW357" s="19">
        <v>0</v>
      </c>
      <c r="AX357" s="19">
        <v>0</v>
      </c>
      <c r="AY357" s="18">
        <v>1720.864</v>
      </c>
      <c r="AZ357" s="19">
        <v>0</v>
      </c>
      <c r="BA357" s="19">
        <v>0</v>
      </c>
      <c r="BB357" s="19">
        <v>1720.864</v>
      </c>
      <c r="BC357" s="19">
        <v>0</v>
      </c>
      <c r="BD357" s="19">
        <v>0</v>
      </c>
      <c r="BE357" s="19">
        <v>1720.864</v>
      </c>
      <c r="BF357" s="19">
        <v>0</v>
      </c>
      <c r="BG357" s="19">
        <v>0</v>
      </c>
      <c r="BH357" s="19">
        <v>1720.864</v>
      </c>
      <c r="BI357" s="19">
        <v>0</v>
      </c>
      <c r="BJ357" s="19">
        <v>0</v>
      </c>
      <c r="BK357" s="19">
        <v>0</v>
      </c>
      <c r="BL357" s="19">
        <v>0</v>
      </c>
      <c r="BM357" s="19">
        <v>0</v>
      </c>
      <c r="BN357" s="19">
        <v>0</v>
      </c>
      <c r="BO357" s="19">
        <v>0</v>
      </c>
      <c r="BP357" s="19">
        <v>0</v>
      </c>
      <c r="BQ357" s="18">
        <v>1720.864</v>
      </c>
      <c r="BR357" s="11">
        <v>0</v>
      </c>
      <c r="BS357" s="11">
        <v>0</v>
      </c>
      <c r="BT357" s="11">
        <v>1720.864</v>
      </c>
      <c r="BU357" s="11">
        <v>0</v>
      </c>
      <c r="BV357" s="11">
        <v>0</v>
      </c>
      <c r="BW357" s="7"/>
    </row>
    <row r="358" spans="1:75" ht="47.25" x14ac:dyDescent="0.25">
      <c r="A358" s="7"/>
      <c r="B358" s="13" t="s">
        <v>155</v>
      </c>
      <c r="C358" s="13" t="s">
        <v>52</v>
      </c>
      <c r="D358" s="13" t="s">
        <v>48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3" t="s">
        <v>50</v>
      </c>
      <c r="T358" s="14" t="s">
        <v>51</v>
      </c>
      <c r="U358" s="11">
        <v>56.463000000000001</v>
      </c>
      <c r="V358" s="11">
        <v>0</v>
      </c>
      <c r="W358" s="11">
        <v>0</v>
      </c>
      <c r="X358" s="11">
        <v>56.463000000000001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8">
        <v>56.463000000000001</v>
      </c>
      <c r="AH358" s="19">
        <v>0</v>
      </c>
      <c r="AI358" s="19">
        <v>0</v>
      </c>
      <c r="AJ358" s="19">
        <v>56.463000000000001</v>
      </c>
      <c r="AK358" s="19">
        <v>0</v>
      </c>
      <c r="AL358" s="19">
        <v>0</v>
      </c>
      <c r="AM358" s="19">
        <v>56.463000000000001</v>
      </c>
      <c r="AN358" s="19">
        <v>0</v>
      </c>
      <c r="AO358" s="19">
        <v>0</v>
      </c>
      <c r="AP358" s="19">
        <v>56.463000000000001</v>
      </c>
      <c r="AQ358" s="19">
        <v>0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0</v>
      </c>
      <c r="AX358" s="19">
        <v>0</v>
      </c>
      <c r="AY358" s="18">
        <v>56.463000000000001</v>
      </c>
      <c r="AZ358" s="19">
        <v>0</v>
      </c>
      <c r="BA358" s="19">
        <v>0</v>
      </c>
      <c r="BB358" s="19">
        <v>56.463000000000001</v>
      </c>
      <c r="BC358" s="19">
        <v>0</v>
      </c>
      <c r="BD358" s="19">
        <v>0</v>
      </c>
      <c r="BE358" s="19">
        <v>56.463000000000001</v>
      </c>
      <c r="BF358" s="19">
        <v>0</v>
      </c>
      <c r="BG358" s="19">
        <v>0</v>
      </c>
      <c r="BH358" s="19">
        <v>56.463000000000001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19">
        <v>0</v>
      </c>
      <c r="BP358" s="19">
        <v>0</v>
      </c>
      <c r="BQ358" s="18">
        <v>56.463000000000001</v>
      </c>
      <c r="BR358" s="11">
        <v>0</v>
      </c>
      <c r="BS358" s="11">
        <v>0</v>
      </c>
      <c r="BT358" s="11">
        <v>56.463000000000001</v>
      </c>
      <c r="BU358" s="11">
        <v>0</v>
      </c>
      <c r="BV358" s="11">
        <v>0</v>
      </c>
      <c r="BW358" s="7"/>
    </row>
    <row r="359" spans="1:75" ht="15.75" x14ac:dyDescent="0.25">
      <c r="A359" s="1"/>
      <c r="B359" s="12" t="s">
        <v>315</v>
      </c>
      <c r="C359" s="12" t="s">
        <v>36</v>
      </c>
      <c r="D359" s="12"/>
      <c r="S359" s="12"/>
      <c r="T359" s="12" t="s">
        <v>316</v>
      </c>
      <c r="U359" s="10">
        <v>26657.441999999999</v>
      </c>
      <c r="V359" s="10">
        <v>0</v>
      </c>
      <c r="W359" s="10">
        <v>20875.653999999999</v>
      </c>
      <c r="X359" s="10">
        <v>5781.7879999999996</v>
      </c>
      <c r="Y359" s="10">
        <v>0</v>
      </c>
      <c r="Z359" s="10">
        <v>0</v>
      </c>
      <c r="AA359" s="10">
        <v>-236.39834999999999</v>
      </c>
      <c r="AB359" s="10">
        <v>0</v>
      </c>
      <c r="AC359" s="10">
        <v>0</v>
      </c>
      <c r="AD359" s="10">
        <v>-236.39834999999999</v>
      </c>
      <c r="AE359" s="10">
        <v>0</v>
      </c>
      <c r="AF359" s="10">
        <v>0</v>
      </c>
      <c r="AG359" s="16">
        <v>26421.04365</v>
      </c>
      <c r="AH359" s="17">
        <v>0</v>
      </c>
      <c r="AI359" s="17">
        <v>20875.653999999999</v>
      </c>
      <c r="AJ359" s="17">
        <v>5545.3896500000001</v>
      </c>
      <c r="AK359" s="17">
        <v>0</v>
      </c>
      <c r="AL359" s="17">
        <v>0</v>
      </c>
      <c r="AM359" s="17">
        <v>52863.610249999998</v>
      </c>
      <c r="AN359" s="17">
        <v>0</v>
      </c>
      <c r="AO359" s="17">
        <v>45597.561999999998</v>
      </c>
      <c r="AP359" s="17">
        <v>7266.0482499999998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0</v>
      </c>
      <c r="AY359" s="16">
        <v>52863.610249999998</v>
      </c>
      <c r="AZ359" s="17">
        <v>0</v>
      </c>
      <c r="BA359" s="17">
        <v>45597.561999999998</v>
      </c>
      <c r="BB359" s="17">
        <v>7266.0482499999998</v>
      </c>
      <c r="BC359" s="17">
        <v>0</v>
      </c>
      <c r="BD359" s="17">
        <v>0</v>
      </c>
      <c r="BE359" s="17">
        <v>27431.543000000001</v>
      </c>
      <c r="BF359" s="17">
        <v>0</v>
      </c>
      <c r="BG359" s="17">
        <v>21503.089</v>
      </c>
      <c r="BH359" s="17">
        <v>5928.4539999999997</v>
      </c>
      <c r="BI359" s="17">
        <v>0</v>
      </c>
      <c r="BJ359" s="17">
        <v>0</v>
      </c>
      <c r="BK359" s="17">
        <v>0</v>
      </c>
      <c r="BL359" s="17">
        <v>0</v>
      </c>
      <c r="BM359" s="17">
        <v>0</v>
      </c>
      <c r="BN359" s="17">
        <v>0</v>
      </c>
      <c r="BO359" s="17">
        <v>0</v>
      </c>
      <c r="BP359" s="17">
        <v>0</v>
      </c>
      <c r="BQ359" s="16">
        <v>27431.543000000001</v>
      </c>
      <c r="BR359" s="10">
        <v>0</v>
      </c>
      <c r="BS359" s="10">
        <v>21503.089</v>
      </c>
      <c r="BT359" s="10">
        <v>5928.4539999999997</v>
      </c>
      <c r="BU359" s="10">
        <v>0</v>
      </c>
      <c r="BV359" s="10">
        <v>0</v>
      </c>
    </row>
    <row r="360" spans="1:75" ht="15.75" x14ac:dyDescent="0.25">
      <c r="A360" s="7"/>
      <c r="B360" s="13" t="s">
        <v>315</v>
      </c>
      <c r="C360" s="13" t="s">
        <v>35</v>
      </c>
      <c r="D360" s="13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3"/>
      <c r="T360" s="14" t="s">
        <v>317</v>
      </c>
      <c r="U360" s="11">
        <v>5121.7879999999996</v>
      </c>
      <c r="V360" s="11">
        <v>0</v>
      </c>
      <c r="W360" s="11">
        <v>0</v>
      </c>
      <c r="X360" s="11">
        <v>5121.7879999999996</v>
      </c>
      <c r="Y360" s="11">
        <v>0</v>
      </c>
      <c r="Z360" s="11">
        <v>0</v>
      </c>
      <c r="AA360" s="11">
        <v>-109.97893000000001</v>
      </c>
      <c r="AB360" s="11">
        <v>0</v>
      </c>
      <c r="AC360" s="11">
        <v>0</v>
      </c>
      <c r="AD360" s="11">
        <v>-109.97893000000001</v>
      </c>
      <c r="AE360" s="11">
        <v>0</v>
      </c>
      <c r="AF360" s="11">
        <v>0</v>
      </c>
      <c r="AG360" s="18">
        <v>5011.8090700000002</v>
      </c>
      <c r="AH360" s="19">
        <v>0</v>
      </c>
      <c r="AI360" s="19">
        <v>0</v>
      </c>
      <c r="AJ360" s="19">
        <v>5011.8090700000002</v>
      </c>
      <c r="AK360" s="19">
        <v>0</v>
      </c>
      <c r="AL360" s="19">
        <v>0</v>
      </c>
      <c r="AM360" s="19">
        <v>5328.4539999999997</v>
      </c>
      <c r="AN360" s="19">
        <v>0</v>
      </c>
      <c r="AO360" s="19">
        <v>0</v>
      </c>
      <c r="AP360" s="19">
        <v>5328.4539999999997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8">
        <v>5328.4539999999997</v>
      </c>
      <c r="AZ360" s="19">
        <v>0</v>
      </c>
      <c r="BA360" s="19">
        <v>0</v>
      </c>
      <c r="BB360" s="19">
        <v>5328.4539999999997</v>
      </c>
      <c r="BC360" s="19">
        <v>0</v>
      </c>
      <c r="BD360" s="19">
        <v>0</v>
      </c>
      <c r="BE360" s="19">
        <v>5328.4539999999997</v>
      </c>
      <c r="BF360" s="19">
        <v>0</v>
      </c>
      <c r="BG360" s="19">
        <v>0</v>
      </c>
      <c r="BH360" s="19">
        <v>5328.4539999999997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19">
        <v>0</v>
      </c>
      <c r="BP360" s="19">
        <v>0</v>
      </c>
      <c r="BQ360" s="18">
        <v>5328.4539999999997</v>
      </c>
      <c r="BR360" s="11">
        <v>0</v>
      </c>
      <c r="BS360" s="11">
        <v>0</v>
      </c>
      <c r="BT360" s="11">
        <v>5328.4539999999997</v>
      </c>
      <c r="BU360" s="11">
        <v>0</v>
      </c>
      <c r="BV360" s="11">
        <v>0</v>
      </c>
      <c r="BW360" s="7"/>
    </row>
    <row r="361" spans="1:75" ht="63" x14ac:dyDescent="0.25">
      <c r="A361" s="7"/>
      <c r="B361" s="13" t="s">
        <v>315</v>
      </c>
      <c r="C361" s="13" t="s">
        <v>35</v>
      </c>
      <c r="D361" s="13" t="s">
        <v>318</v>
      </c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3"/>
      <c r="T361" s="14" t="s">
        <v>319</v>
      </c>
      <c r="U361" s="11">
        <v>5121.7879999999996</v>
      </c>
      <c r="V361" s="11">
        <v>0</v>
      </c>
      <c r="W361" s="11">
        <v>0</v>
      </c>
      <c r="X361" s="11">
        <v>5121.7879999999996</v>
      </c>
      <c r="Y361" s="11">
        <v>0</v>
      </c>
      <c r="Z361" s="11">
        <v>0</v>
      </c>
      <c r="AA361" s="11">
        <v>-109.97893000000001</v>
      </c>
      <c r="AB361" s="11">
        <v>0</v>
      </c>
      <c r="AC361" s="11">
        <v>0</v>
      </c>
      <c r="AD361" s="11">
        <v>-109.97893000000001</v>
      </c>
      <c r="AE361" s="11">
        <v>0</v>
      </c>
      <c r="AF361" s="11">
        <v>0</v>
      </c>
      <c r="AG361" s="18">
        <v>5011.8090700000002</v>
      </c>
      <c r="AH361" s="19">
        <v>0</v>
      </c>
      <c r="AI361" s="19">
        <v>0</v>
      </c>
      <c r="AJ361" s="19">
        <v>5011.8090700000002</v>
      </c>
      <c r="AK361" s="19">
        <v>0</v>
      </c>
      <c r="AL361" s="19">
        <v>0</v>
      </c>
      <c r="AM361" s="19">
        <v>5328.4539999999997</v>
      </c>
      <c r="AN361" s="19">
        <v>0</v>
      </c>
      <c r="AO361" s="19">
        <v>0</v>
      </c>
      <c r="AP361" s="19">
        <v>5328.4539999999997</v>
      </c>
      <c r="AQ361" s="19">
        <v>0</v>
      </c>
      <c r="AR361" s="19">
        <v>0</v>
      </c>
      <c r="AS361" s="19">
        <v>0</v>
      </c>
      <c r="AT361" s="19">
        <v>0</v>
      </c>
      <c r="AU361" s="19">
        <v>0</v>
      </c>
      <c r="AV361" s="19">
        <v>0</v>
      </c>
      <c r="AW361" s="19">
        <v>0</v>
      </c>
      <c r="AX361" s="19">
        <v>0</v>
      </c>
      <c r="AY361" s="18">
        <v>5328.4539999999997</v>
      </c>
      <c r="AZ361" s="19">
        <v>0</v>
      </c>
      <c r="BA361" s="19">
        <v>0</v>
      </c>
      <c r="BB361" s="19">
        <v>5328.4539999999997</v>
      </c>
      <c r="BC361" s="19">
        <v>0</v>
      </c>
      <c r="BD361" s="19">
        <v>0</v>
      </c>
      <c r="BE361" s="19">
        <v>5328.4539999999997</v>
      </c>
      <c r="BF361" s="19">
        <v>0</v>
      </c>
      <c r="BG361" s="19">
        <v>0</v>
      </c>
      <c r="BH361" s="19">
        <v>5328.4539999999997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19">
        <v>0</v>
      </c>
      <c r="BP361" s="19">
        <v>0</v>
      </c>
      <c r="BQ361" s="18">
        <v>5328.4539999999997</v>
      </c>
      <c r="BR361" s="11">
        <v>0</v>
      </c>
      <c r="BS361" s="11">
        <v>0</v>
      </c>
      <c r="BT361" s="11">
        <v>5328.4539999999997</v>
      </c>
      <c r="BU361" s="11">
        <v>0</v>
      </c>
      <c r="BV361" s="11">
        <v>0</v>
      </c>
      <c r="BW361" s="7"/>
    </row>
    <row r="362" spans="1:75" ht="31.5" x14ac:dyDescent="0.25">
      <c r="A362" s="7"/>
      <c r="B362" s="13" t="s">
        <v>315</v>
      </c>
      <c r="C362" s="13" t="s">
        <v>35</v>
      </c>
      <c r="D362" s="13" t="s">
        <v>318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3" t="s">
        <v>134</v>
      </c>
      <c r="T362" s="14" t="s">
        <v>135</v>
      </c>
      <c r="U362" s="11">
        <v>5121.7879999999996</v>
      </c>
      <c r="V362" s="11">
        <v>0</v>
      </c>
      <c r="W362" s="11">
        <v>0</v>
      </c>
      <c r="X362" s="11">
        <v>5121.7879999999996</v>
      </c>
      <c r="Y362" s="11">
        <v>0</v>
      </c>
      <c r="Z362" s="11">
        <v>0</v>
      </c>
      <c r="AA362" s="11">
        <v>-109.97893000000001</v>
      </c>
      <c r="AB362" s="11">
        <v>0</v>
      </c>
      <c r="AC362" s="11">
        <v>0</v>
      </c>
      <c r="AD362" s="11">
        <v>-109.97893000000001</v>
      </c>
      <c r="AE362" s="11">
        <v>0</v>
      </c>
      <c r="AF362" s="11">
        <v>0</v>
      </c>
      <c r="AG362" s="18">
        <v>5011.8090700000002</v>
      </c>
      <c r="AH362" s="19">
        <v>0</v>
      </c>
      <c r="AI362" s="19">
        <v>0</v>
      </c>
      <c r="AJ362" s="19">
        <v>5011.8090700000002</v>
      </c>
      <c r="AK362" s="19">
        <v>0</v>
      </c>
      <c r="AL362" s="19">
        <v>0</v>
      </c>
      <c r="AM362" s="19">
        <v>5328.4539999999997</v>
      </c>
      <c r="AN362" s="19">
        <v>0</v>
      </c>
      <c r="AO362" s="19">
        <v>0</v>
      </c>
      <c r="AP362" s="19">
        <v>5328.4539999999997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0</v>
      </c>
      <c r="AW362" s="19">
        <v>0</v>
      </c>
      <c r="AX362" s="19">
        <v>0</v>
      </c>
      <c r="AY362" s="18">
        <v>5328.4539999999997</v>
      </c>
      <c r="AZ362" s="19">
        <v>0</v>
      </c>
      <c r="BA362" s="19">
        <v>0</v>
      </c>
      <c r="BB362" s="19">
        <v>5328.4539999999997</v>
      </c>
      <c r="BC362" s="19">
        <v>0</v>
      </c>
      <c r="BD362" s="19">
        <v>0</v>
      </c>
      <c r="BE362" s="19">
        <v>5328.4539999999997</v>
      </c>
      <c r="BF362" s="19">
        <v>0</v>
      </c>
      <c r="BG362" s="19">
        <v>0</v>
      </c>
      <c r="BH362" s="19">
        <v>5328.4539999999997</v>
      </c>
      <c r="BI362" s="19">
        <v>0</v>
      </c>
      <c r="BJ362" s="19">
        <v>0</v>
      </c>
      <c r="BK362" s="19">
        <v>0</v>
      </c>
      <c r="BL362" s="19">
        <v>0</v>
      </c>
      <c r="BM362" s="19">
        <v>0</v>
      </c>
      <c r="BN362" s="19">
        <v>0</v>
      </c>
      <c r="BO362" s="19">
        <v>0</v>
      </c>
      <c r="BP362" s="19">
        <v>0</v>
      </c>
      <c r="BQ362" s="18">
        <v>5328.4539999999997</v>
      </c>
      <c r="BR362" s="11">
        <v>0</v>
      </c>
      <c r="BS362" s="11">
        <v>0</v>
      </c>
      <c r="BT362" s="11">
        <v>5328.4539999999997</v>
      </c>
      <c r="BU362" s="11">
        <v>0</v>
      </c>
      <c r="BV362" s="11">
        <v>0</v>
      </c>
      <c r="BW362" s="7"/>
    </row>
    <row r="363" spans="1:75" ht="15.75" x14ac:dyDescent="0.25">
      <c r="A363" s="7"/>
      <c r="B363" s="13" t="s">
        <v>315</v>
      </c>
      <c r="C363" s="13" t="s">
        <v>44</v>
      </c>
      <c r="D363" s="13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3"/>
      <c r="T363" s="14" t="s">
        <v>320</v>
      </c>
      <c r="U363" s="11">
        <v>9388.4</v>
      </c>
      <c r="V363" s="11">
        <v>0</v>
      </c>
      <c r="W363" s="11">
        <v>9328.4</v>
      </c>
      <c r="X363" s="11">
        <v>60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8">
        <v>9388.4</v>
      </c>
      <c r="AH363" s="19">
        <v>0</v>
      </c>
      <c r="AI363" s="19">
        <v>9328.4</v>
      </c>
      <c r="AJ363" s="19">
        <v>60</v>
      </c>
      <c r="AK363" s="19">
        <v>0</v>
      </c>
      <c r="AL363" s="19">
        <v>0</v>
      </c>
      <c r="AM363" s="19">
        <v>9210.7000000000007</v>
      </c>
      <c r="AN363" s="19">
        <v>0</v>
      </c>
      <c r="AO363" s="19">
        <v>9210.7000000000007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0</v>
      </c>
      <c r="AX363" s="19">
        <v>0</v>
      </c>
      <c r="AY363" s="18">
        <v>9210.7000000000007</v>
      </c>
      <c r="AZ363" s="19">
        <v>0</v>
      </c>
      <c r="BA363" s="19">
        <v>9210.7000000000007</v>
      </c>
      <c r="BB363" s="19">
        <v>0</v>
      </c>
      <c r="BC363" s="19">
        <v>0</v>
      </c>
      <c r="BD363" s="19">
        <v>0</v>
      </c>
      <c r="BE363" s="19">
        <v>9210.7000000000007</v>
      </c>
      <c r="BF363" s="19">
        <v>0</v>
      </c>
      <c r="BG363" s="19">
        <v>9210.7000000000007</v>
      </c>
      <c r="BH363" s="19">
        <v>0</v>
      </c>
      <c r="BI363" s="19">
        <v>0</v>
      </c>
      <c r="BJ363" s="19">
        <v>0</v>
      </c>
      <c r="BK363" s="19">
        <v>0</v>
      </c>
      <c r="BL363" s="19">
        <v>0</v>
      </c>
      <c r="BM363" s="19">
        <v>0</v>
      </c>
      <c r="BN363" s="19">
        <v>0</v>
      </c>
      <c r="BO363" s="19">
        <v>0</v>
      </c>
      <c r="BP363" s="19">
        <v>0</v>
      </c>
      <c r="BQ363" s="18">
        <v>9210.7000000000007</v>
      </c>
      <c r="BR363" s="11">
        <v>0</v>
      </c>
      <c r="BS363" s="11">
        <v>9210.7000000000007</v>
      </c>
      <c r="BT363" s="11">
        <v>0</v>
      </c>
      <c r="BU363" s="11">
        <v>0</v>
      </c>
      <c r="BV363" s="11">
        <v>0</v>
      </c>
      <c r="BW363" s="7"/>
    </row>
    <row r="364" spans="1:75" ht="63" x14ac:dyDescent="0.25">
      <c r="A364" s="7"/>
      <c r="B364" s="13" t="s">
        <v>315</v>
      </c>
      <c r="C364" s="13" t="s">
        <v>44</v>
      </c>
      <c r="D364" s="13" t="s">
        <v>321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3"/>
      <c r="T364" s="14" t="s">
        <v>322</v>
      </c>
      <c r="U364" s="11">
        <v>177.7</v>
      </c>
      <c r="V364" s="11">
        <v>0</v>
      </c>
      <c r="W364" s="11">
        <v>117.7</v>
      </c>
      <c r="X364" s="11">
        <v>60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8">
        <v>177.7</v>
      </c>
      <c r="AH364" s="19">
        <v>0</v>
      </c>
      <c r="AI364" s="19">
        <v>117.7</v>
      </c>
      <c r="AJ364" s="19">
        <v>60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v>0</v>
      </c>
      <c r="AU364" s="19">
        <v>0</v>
      </c>
      <c r="AV364" s="19">
        <v>0</v>
      </c>
      <c r="AW364" s="19">
        <v>0</v>
      </c>
      <c r="AX364" s="19">
        <v>0</v>
      </c>
      <c r="AY364" s="18">
        <v>0</v>
      </c>
      <c r="AZ364" s="19">
        <v>0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  <c r="BG364" s="19">
        <v>0</v>
      </c>
      <c r="BH364" s="19">
        <v>0</v>
      </c>
      <c r="BI364" s="19">
        <v>0</v>
      </c>
      <c r="BJ364" s="19">
        <v>0</v>
      </c>
      <c r="BK364" s="19">
        <v>0</v>
      </c>
      <c r="BL364" s="19">
        <v>0</v>
      </c>
      <c r="BM364" s="19">
        <v>0</v>
      </c>
      <c r="BN364" s="19">
        <v>0</v>
      </c>
      <c r="BO364" s="19">
        <v>0</v>
      </c>
      <c r="BP364" s="19">
        <v>0</v>
      </c>
      <c r="BQ364" s="18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7"/>
    </row>
    <row r="365" spans="1:75" ht="47.25" x14ac:dyDescent="0.25">
      <c r="A365" s="7"/>
      <c r="B365" s="13" t="s">
        <v>315</v>
      </c>
      <c r="C365" s="13" t="s">
        <v>44</v>
      </c>
      <c r="D365" s="13" t="s">
        <v>321</v>
      </c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3" t="s">
        <v>50</v>
      </c>
      <c r="T365" s="14" t="s">
        <v>51</v>
      </c>
      <c r="U365" s="11">
        <v>177.7</v>
      </c>
      <c r="V365" s="11">
        <v>0</v>
      </c>
      <c r="W365" s="11">
        <v>117.7</v>
      </c>
      <c r="X365" s="11">
        <v>60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8">
        <v>177.7</v>
      </c>
      <c r="AH365" s="19">
        <v>0</v>
      </c>
      <c r="AI365" s="19">
        <v>117.7</v>
      </c>
      <c r="AJ365" s="19">
        <v>60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0</v>
      </c>
      <c r="AU365" s="19">
        <v>0</v>
      </c>
      <c r="AV365" s="19">
        <v>0</v>
      </c>
      <c r="AW365" s="19">
        <v>0</v>
      </c>
      <c r="AX365" s="19">
        <v>0</v>
      </c>
      <c r="AY365" s="18">
        <v>0</v>
      </c>
      <c r="AZ365" s="19">
        <v>0</v>
      </c>
      <c r="BA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19">
        <v>0</v>
      </c>
      <c r="BP365" s="19">
        <v>0</v>
      </c>
      <c r="BQ365" s="18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7"/>
    </row>
    <row r="366" spans="1:75" ht="47.25" x14ac:dyDescent="0.25">
      <c r="A366" s="7"/>
      <c r="B366" s="13" t="s">
        <v>315</v>
      </c>
      <c r="C366" s="13" t="s">
        <v>44</v>
      </c>
      <c r="D366" s="13" t="s">
        <v>252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3"/>
      <c r="T366" s="14" t="s">
        <v>108</v>
      </c>
      <c r="U366" s="11">
        <v>63.4</v>
      </c>
      <c r="V366" s="11">
        <v>0</v>
      </c>
      <c r="W366" s="11">
        <v>63.4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8">
        <v>63.4</v>
      </c>
      <c r="AH366" s="19">
        <v>0</v>
      </c>
      <c r="AI366" s="19">
        <v>63.4</v>
      </c>
      <c r="AJ366" s="19">
        <v>0</v>
      </c>
      <c r="AK366" s="19">
        <v>0</v>
      </c>
      <c r="AL366" s="19">
        <v>0</v>
      </c>
      <c r="AM366" s="19">
        <v>63.4</v>
      </c>
      <c r="AN366" s="19">
        <v>0</v>
      </c>
      <c r="AO366" s="19">
        <v>63.4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8">
        <v>63.4</v>
      </c>
      <c r="AZ366" s="19">
        <v>0</v>
      </c>
      <c r="BA366" s="19">
        <v>63.4</v>
      </c>
      <c r="BB366" s="19">
        <v>0</v>
      </c>
      <c r="BC366" s="19">
        <v>0</v>
      </c>
      <c r="BD366" s="19">
        <v>0</v>
      </c>
      <c r="BE366" s="19">
        <v>63.4</v>
      </c>
      <c r="BF366" s="19">
        <v>0</v>
      </c>
      <c r="BG366" s="19">
        <v>63.4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19">
        <v>0</v>
      </c>
      <c r="BP366" s="19">
        <v>0</v>
      </c>
      <c r="BQ366" s="18">
        <v>63.4</v>
      </c>
      <c r="BR366" s="11">
        <v>0</v>
      </c>
      <c r="BS366" s="11">
        <v>63.4</v>
      </c>
      <c r="BT366" s="11">
        <v>0</v>
      </c>
      <c r="BU366" s="11">
        <v>0</v>
      </c>
      <c r="BV366" s="11">
        <v>0</v>
      </c>
      <c r="BW366" s="7"/>
    </row>
    <row r="367" spans="1:75" ht="47.25" x14ac:dyDescent="0.25">
      <c r="A367" s="7"/>
      <c r="B367" s="13" t="s">
        <v>315</v>
      </c>
      <c r="C367" s="13" t="s">
        <v>44</v>
      </c>
      <c r="D367" s="13" t="s">
        <v>252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3" t="s">
        <v>93</v>
      </c>
      <c r="T367" s="14" t="s">
        <v>94</v>
      </c>
      <c r="U367" s="11">
        <v>63.4</v>
      </c>
      <c r="V367" s="11">
        <v>0</v>
      </c>
      <c r="W367" s="11">
        <v>63.4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8">
        <v>63.4</v>
      </c>
      <c r="AH367" s="19">
        <v>0</v>
      </c>
      <c r="AI367" s="19">
        <v>63.4</v>
      </c>
      <c r="AJ367" s="19">
        <v>0</v>
      </c>
      <c r="AK367" s="19">
        <v>0</v>
      </c>
      <c r="AL367" s="19">
        <v>0</v>
      </c>
      <c r="AM367" s="19">
        <v>63.4</v>
      </c>
      <c r="AN367" s="19">
        <v>0</v>
      </c>
      <c r="AO367" s="19">
        <v>63.4</v>
      </c>
      <c r="AP367" s="19">
        <v>0</v>
      </c>
      <c r="AQ367" s="19">
        <v>0</v>
      </c>
      <c r="AR367" s="19">
        <v>0</v>
      </c>
      <c r="AS367" s="19">
        <v>0</v>
      </c>
      <c r="AT367" s="19">
        <v>0</v>
      </c>
      <c r="AU367" s="19">
        <v>0</v>
      </c>
      <c r="AV367" s="19">
        <v>0</v>
      </c>
      <c r="AW367" s="19">
        <v>0</v>
      </c>
      <c r="AX367" s="19">
        <v>0</v>
      </c>
      <c r="AY367" s="18">
        <v>63.4</v>
      </c>
      <c r="AZ367" s="19">
        <v>0</v>
      </c>
      <c r="BA367" s="19">
        <v>63.4</v>
      </c>
      <c r="BB367" s="19">
        <v>0</v>
      </c>
      <c r="BC367" s="19">
        <v>0</v>
      </c>
      <c r="BD367" s="19">
        <v>0</v>
      </c>
      <c r="BE367" s="19">
        <v>63.4</v>
      </c>
      <c r="BF367" s="19">
        <v>0</v>
      </c>
      <c r="BG367" s="19">
        <v>63.4</v>
      </c>
      <c r="BH367" s="19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19">
        <v>0</v>
      </c>
      <c r="BP367" s="19">
        <v>0</v>
      </c>
      <c r="BQ367" s="18">
        <v>63.4</v>
      </c>
      <c r="BR367" s="11">
        <v>0</v>
      </c>
      <c r="BS367" s="11">
        <v>63.4</v>
      </c>
      <c r="BT367" s="11">
        <v>0</v>
      </c>
      <c r="BU367" s="11">
        <v>0</v>
      </c>
      <c r="BV367" s="11">
        <v>0</v>
      </c>
      <c r="BW367" s="7"/>
    </row>
    <row r="368" spans="1:75" ht="126" x14ac:dyDescent="0.25">
      <c r="A368" s="7"/>
      <c r="B368" s="13" t="s">
        <v>315</v>
      </c>
      <c r="C368" s="13" t="s">
        <v>44</v>
      </c>
      <c r="D368" s="13" t="s">
        <v>323</v>
      </c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3"/>
      <c r="T368" s="15" t="s">
        <v>324</v>
      </c>
      <c r="U368" s="11">
        <v>9147.2999999999993</v>
      </c>
      <c r="V368" s="11">
        <v>0</v>
      </c>
      <c r="W368" s="11">
        <v>9147.2999999999993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8">
        <v>9147.2999999999993</v>
      </c>
      <c r="AH368" s="19">
        <v>0</v>
      </c>
      <c r="AI368" s="19">
        <v>9147.2999999999993</v>
      </c>
      <c r="AJ368" s="19">
        <v>0</v>
      </c>
      <c r="AK368" s="19">
        <v>0</v>
      </c>
      <c r="AL368" s="19">
        <v>0</v>
      </c>
      <c r="AM368" s="19">
        <v>9147.2999999999993</v>
      </c>
      <c r="AN368" s="19">
        <v>0</v>
      </c>
      <c r="AO368" s="19">
        <v>9147.2999999999993</v>
      </c>
      <c r="AP368" s="19">
        <v>0</v>
      </c>
      <c r="AQ368" s="19">
        <v>0</v>
      </c>
      <c r="AR368" s="19">
        <v>0</v>
      </c>
      <c r="AS368" s="19">
        <v>0</v>
      </c>
      <c r="AT368" s="19">
        <v>0</v>
      </c>
      <c r="AU368" s="19">
        <v>0</v>
      </c>
      <c r="AV368" s="19">
        <v>0</v>
      </c>
      <c r="AW368" s="19">
        <v>0</v>
      </c>
      <c r="AX368" s="19">
        <v>0</v>
      </c>
      <c r="AY368" s="18">
        <v>9147.2999999999993</v>
      </c>
      <c r="AZ368" s="19">
        <v>0</v>
      </c>
      <c r="BA368" s="19">
        <v>9147.2999999999993</v>
      </c>
      <c r="BB368" s="19">
        <v>0</v>
      </c>
      <c r="BC368" s="19">
        <v>0</v>
      </c>
      <c r="BD368" s="19">
        <v>0</v>
      </c>
      <c r="BE368" s="19">
        <v>9147.2999999999993</v>
      </c>
      <c r="BF368" s="19">
        <v>0</v>
      </c>
      <c r="BG368" s="19">
        <v>9147.2999999999993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8">
        <v>9147.2999999999993</v>
      </c>
      <c r="BR368" s="11">
        <v>0</v>
      </c>
      <c r="BS368" s="11">
        <v>9147.2999999999993</v>
      </c>
      <c r="BT368" s="11">
        <v>0</v>
      </c>
      <c r="BU368" s="11">
        <v>0</v>
      </c>
      <c r="BV368" s="11">
        <v>0</v>
      </c>
      <c r="BW368" s="7"/>
    </row>
    <row r="369" spans="1:75" ht="94.5" x14ac:dyDescent="0.25">
      <c r="A369" s="7"/>
      <c r="B369" s="13" t="s">
        <v>315</v>
      </c>
      <c r="C369" s="13" t="s">
        <v>44</v>
      </c>
      <c r="D369" s="13" t="s">
        <v>323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3" t="s">
        <v>42</v>
      </c>
      <c r="T369" s="14" t="s">
        <v>43</v>
      </c>
      <c r="U369" s="11">
        <v>447</v>
      </c>
      <c r="V369" s="11">
        <v>0</v>
      </c>
      <c r="W369" s="11">
        <v>447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8">
        <v>447</v>
      </c>
      <c r="AH369" s="19">
        <v>0</v>
      </c>
      <c r="AI369" s="19">
        <v>447</v>
      </c>
      <c r="AJ369" s="19">
        <v>0</v>
      </c>
      <c r="AK369" s="19">
        <v>0</v>
      </c>
      <c r="AL369" s="19">
        <v>0</v>
      </c>
      <c r="AM369" s="19">
        <v>447</v>
      </c>
      <c r="AN369" s="19">
        <v>0</v>
      </c>
      <c r="AO369" s="19">
        <v>447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0</v>
      </c>
      <c r="AX369" s="19">
        <v>0</v>
      </c>
      <c r="AY369" s="18">
        <v>447</v>
      </c>
      <c r="AZ369" s="19">
        <v>0</v>
      </c>
      <c r="BA369" s="19">
        <v>447</v>
      </c>
      <c r="BB369" s="19">
        <v>0</v>
      </c>
      <c r="BC369" s="19">
        <v>0</v>
      </c>
      <c r="BD369" s="19">
        <v>0</v>
      </c>
      <c r="BE369" s="19">
        <v>447</v>
      </c>
      <c r="BF369" s="19">
        <v>0</v>
      </c>
      <c r="BG369" s="19">
        <v>447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8">
        <v>447</v>
      </c>
      <c r="BR369" s="11">
        <v>0</v>
      </c>
      <c r="BS369" s="11">
        <v>447</v>
      </c>
      <c r="BT369" s="11">
        <v>0</v>
      </c>
      <c r="BU369" s="11">
        <v>0</v>
      </c>
      <c r="BV369" s="11">
        <v>0</v>
      </c>
      <c r="BW369" s="7"/>
    </row>
    <row r="370" spans="1:75" ht="31.5" x14ac:dyDescent="0.25">
      <c r="A370" s="7"/>
      <c r="B370" s="13" t="s">
        <v>315</v>
      </c>
      <c r="C370" s="13" t="s">
        <v>44</v>
      </c>
      <c r="D370" s="13" t="s">
        <v>323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3" t="s">
        <v>134</v>
      </c>
      <c r="T370" s="14" t="s">
        <v>135</v>
      </c>
      <c r="U370" s="11">
        <v>312</v>
      </c>
      <c r="V370" s="11">
        <v>0</v>
      </c>
      <c r="W370" s="11">
        <v>312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8">
        <v>312</v>
      </c>
      <c r="AH370" s="19">
        <v>0</v>
      </c>
      <c r="AI370" s="19">
        <v>312</v>
      </c>
      <c r="AJ370" s="19">
        <v>0</v>
      </c>
      <c r="AK370" s="19">
        <v>0</v>
      </c>
      <c r="AL370" s="19">
        <v>0</v>
      </c>
      <c r="AM370" s="19">
        <v>312</v>
      </c>
      <c r="AN370" s="19">
        <v>0</v>
      </c>
      <c r="AO370" s="19">
        <v>312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8">
        <v>312</v>
      </c>
      <c r="AZ370" s="19">
        <v>0</v>
      </c>
      <c r="BA370" s="19">
        <v>312</v>
      </c>
      <c r="BB370" s="19">
        <v>0</v>
      </c>
      <c r="BC370" s="19">
        <v>0</v>
      </c>
      <c r="BD370" s="19">
        <v>0</v>
      </c>
      <c r="BE370" s="19">
        <v>312</v>
      </c>
      <c r="BF370" s="19">
        <v>0</v>
      </c>
      <c r="BG370" s="19">
        <v>312</v>
      </c>
      <c r="BH370" s="19">
        <v>0</v>
      </c>
      <c r="BI370" s="19">
        <v>0</v>
      </c>
      <c r="BJ370" s="19">
        <v>0</v>
      </c>
      <c r="BK370" s="19">
        <v>0</v>
      </c>
      <c r="BL370" s="19">
        <v>0</v>
      </c>
      <c r="BM370" s="19">
        <v>0</v>
      </c>
      <c r="BN370" s="19">
        <v>0</v>
      </c>
      <c r="BO370" s="19">
        <v>0</v>
      </c>
      <c r="BP370" s="19">
        <v>0</v>
      </c>
      <c r="BQ370" s="18">
        <v>312</v>
      </c>
      <c r="BR370" s="11">
        <v>0</v>
      </c>
      <c r="BS370" s="11">
        <v>312</v>
      </c>
      <c r="BT370" s="11">
        <v>0</v>
      </c>
      <c r="BU370" s="11">
        <v>0</v>
      </c>
      <c r="BV370" s="11">
        <v>0</v>
      </c>
      <c r="BW370" s="7"/>
    </row>
    <row r="371" spans="1:75" ht="47.25" x14ac:dyDescent="0.25">
      <c r="A371" s="7"/>
      <c r="B371" s="13" t="s">
        <v>315</v>
      </c>
      <c r="C371" s="13" t="s">
        <v>44</v>
      </c>
      <c r="D371" s="13" t="s">
        <v>323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3" t="s">
        <v>93</v>
      </c>
      <c r="T371" s="14" t="s">
        <v>94</v>
      </c>
      <c r="U371" s="11">
        <v>8388.2999999999993</v>
      </c>
      <c r="V371" s="11">
        <v>0</v>
      </c>
      <c r="W371" s="11">
        <v>8388.2999999999993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8">
        <v>8388.2999999999993</v>
      </c>
      <c r="AH371" s="19">
        <v>0</v>
      </c>
      <c r="AI371" s="19">
        <v>8388.2999999999993</v>
      </c>
      <c r="AJ371" s="19">
        <v>0</v>
      </c>
      <c r="AK371" s="19">
        <v>0</v>
      </c>
      <c r="AL371" s="19">
        <v>0</v>
      </c>
      <c r="AM371" s="19">
        <v>8388.2999999999993</v>
      </c>
      <c r="AN371" s="19">
        <v>0</v>
      </c>
      <c r="AO371" s="19">
        <v>8388.2999999999993</v>
      </c>
      <c r="AP371" s="19">
        <v>0</v>
      </c>
      <c r="AQ371" s="19">
        <v>0</v>
      </c>
      <c r="AR371" s="19">
        <v>0</v>
      </c>
      <c r="AS371" s="19">
        <v>0</v>
      </c>
      <c r="AT371" s="19">
        <v>0</v>
      </c>
      <c r="AU371" s="19">
        <v>0</v>
      </c>
      <c r="AV371" s="19">
        <v>0</v>
      </c>
      <c r="AW371" s="19">
        <v>0</v>
      </c>
      <c r="AX371" s="19">
        <v>0</v>
      </c>
      <c r="AY371" s="18">
        <v>8388.2999999999993</v>
      </c>
      <c r="AZ371" s="19">
        <v>0</v>
      </c>
      <c r="BA371" s="19">
        <v>8388.2999999999993</v>
      </c>
      <c r="BB371" s="19">
        <v>0</v>
      </c>
      <c r="BC371" s="19">
        <v>0</v>
      </c>
      <c r="BD371" s="19">
        <v>0</v>
      </c>
      <c r="BE371" s="19">
        <v>8388.2999999999993</v>
      </c>
      <c r="BF371" s="19">
        <v>0</v>
      </c>
      <c r="BG371" s="19">
        <v>8388.2999999999993</v>
      </c>
      <c r="BH371" s="19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19">
        <v>0</v>
      </c>
      <c r="BP371" s="19">
        <v>0</v>
      </c>
      <c r="BQ371" s="18">
        <v>8388.2999999999993</v>
      </c>
      <c r="BR371" s="11">
        <v>0</v>
      </c>
      <c r="BS371" s="11">
        <v>8388.2999999999993</v>
      </c>
      <c r="BT371" s="11">
        <v>0</v>
      </c>
      <c r="BU371" s="11">
        <v>0</v>
      </c>
      <c r="BV371" s="11">
        <v>0</v>
      </c>
      <c r="BW371" s="7"/>
    </row>
    <row r="372" spans="1:75" ht="15.75" x14ac:dyDescent="0.25">
      <c r="A372" s="7"/>
      <c r="B372" s="13" t="s">
        <v>315</v>
      </c>
      <c r="C372" s="13" t="s">
        <v>52</v>
      </c>
      <c r="D372" s="13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3"/>
      <c r="T372" s="14" t="s">
        <v>325</v>
      </c>
      <c r="U372" s="11">
        <v>12147.254000000001</v>
      </c>
      <c r="V372" s="11">
        <v>0</v>
      </c>
      <c r="W372" s="11">
        <v>11547.254000000001</v>
      </c>
      <c r="X372" s="11">
        <v>600</v>
      </c>
      <c r="Y372" s="11">
        <v>0</v>
      </c>
      <c r="Z372" s="11">
        <v>0</v>
      </c>
      <c r="AA372" s="11">
        <v>-126.41942</v>
      </c>
      <c r="AB372" s="11">
        <v>0</v>
      </c>
      <c r="AC372" s="11">
        <v>0</v>
      </c>
      <c r="AD372" s="11">
        <v>-126.41942</v>
      </c>
      <c r="AE372" s="11">
        <v>0</v>
      </c>
      <c r="AF372" s="11">
        <v>0</v>
      </c>
      <c r="AG372" s="18">
        <v>12020.834580000001</v>
      </c>
      <c r="AH372" s="19">
        <v>0</v>
      </c>
      <c r="AI372" s="19">
        <v>11547.254000000001</v>
      </c>
      <c r="AJ372" s="19">
        <v>473.58058</v>
      </c>
      <c r="AK372" s="19">
        <v>0</v>
      </c>
      <c r="AL372" s="19">
        <v>0</v>
      </c>
      <c r="AM372" s="19">
        <v>38324.456250000003</v>
      </c>
      <c r="AN372" s="19">
        <v>0</v>
      </c>
      <c r="AO372" s="19">
        <v>36386.862000000001</v>
      </c>
      <c r="AP372" s="19">
        <v>1937.5942500000001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0</v>
      </c>
      <c r="AW372" s="19">
        <v>0</v>
      </c>
      <c r="AX372" s="19">
        <v>0</v>
      </c>
      <c r="AY372" s="18">
        <v>38324.456250000003</v>
      </c>
      <c r="AZ372" s="19">
        <v>0</v>
      </c>
      <c r="BA372" s="19">
        <v>36386.862000000001</v>
      </c>
      <c r="BB372" s="19">
        <v>1937.5942500000001</v>
      </c>
      <c r="BC372" s="19">
        <v>0</v>
      </c>
      <c r="BD372" s="19">
        <v>0</v>
      </c>
      <c r="BE372" s="19">
        <v>12892.388999999999</v>
      </c>
      <c r="BF372" s="19">
        <v>0</v>
      </c>
      <c r="BG372" s="19">
        <v>12292.388999999999</v>
      </c>
      <c r="BH372" s="19">
        <v>600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19">
        <v>0</v>
      </c>
      <c r="BP372" s="19">
        <v>0</v>
      </c>
      <c r="BQ372" s="18">
        <v>12892.388999999999</v>
      </c>
      <c r="BR372" s="11">
        <v>0</v>
      </c>
      <c r="BS372" s="11">
        <v>12292.388999999999</v>
      </c>
      <c r="BT372" s="11">
        <v>600</v>
      </c>
      <c r="BU372" s="11">
        <v>0</v>
      </c>
      <c r="BV372" s="11">
        <v>0</v>
      </c>
      <c r="BW372" s="7"/>
    </row>
    <row r="373" spans="1:75" ht="63" x14ac:dyDescent="0.25">
      <c r="A373" s="7"/>
      <c r="B373" s="13" t="s">
        <v>315</v>
      </c>
      <c r="C373" s="13" t="s">
        <v>52</v>
      </c>
      <c r="D373" s="13" t="s">
        <v>326</v>
      </c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3"/>
      <c r="T373" s="14" t="s">
        <v>327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8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25551.894250000001</v>
      </c>
      <c r="AN373" s="19">
        <v>0</v>
      </c>
      <c r="AO373" s="19">
        <v>24274.3</v>
      </c>
      <c r="AP373" s="19">
        <v>1277.5942500000001</v>
      </c>
      <c r="AQ373" s="19">
        <v>0</v>
      </c>
      <c r="AR373" s="19">
        <v>0</v>
      </c>
      <c r="AS373" s="19">
        <v>0</v>
      </c>
      <c r="AT373" s="19">
        <v>0</v>
      </c>
      <c r="AU373" s="19">
        <v>0</v>
      </c>
      <c r="AV373" s="19">
        <v>0</v>
      </c>
      <c r="AW373" s="19">
        <v>0</v>
      </c>
      <c r="AX373" s="19">
        <v>0</v>
      </c>
      <c r="AY373" s="18">
        <v>25551.894250000001</v>
      </c>
      <c r="AZ373" s="19">
        <v>0</v>
      </c>
      <c r="BA373" s="19">
        <v>24274.3</v>
      </c>
      <c r="BB373" s="19">
        <v>1277.5942500000001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19">
        <v>0</v>
      </c>
      <c r="BP373" s="19">
        <v>0</v>
      </c>
      <c r="BQ373" s="18">
        <v>0</v>
      </c>
      <c r="BR373" s="11">
        <v>0</v>
      </c>
      <c r="BS373" s="11">
        <v>0</v>
      </c>
      <c r="BT373" s="11">
        <v>0</v>
      </c>
      <c r="BU373" s="11">
        <v>0</v>
      </c>
      <c r="BV373" s="11">
        <v>0</v>
      </c>
      <c r="BW373" s="7"/>
    </row>
    <row r="374" spans="1:75" ht="31.5" x14ac:dyDescent="0.25">
      <c r="A374" s="7"/>
      <c r="B374" s="13" t="s">
        <v>315</v>
      </c>
      <c r="C374" s="13" t="s">
        <v>52</v>
      </c>
      <c r="D374" s="13" t="s">
        <v>326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3" t="s">
        <v>134</v>
      </c>
      <c r="T374" s="14" t="s">
        <v>135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8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25551.894250000001</v>
      </c>
      <c r="AN374" s="19">
        <v>0</v>
      </c>
      <c r="AO374" s="19">
        <v>24274.3</v>
      </c>
      <c r="AP374" s="19">
        <v>1277.5942500000001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8">
        <v>25551.894250000001</v>
      </c>
      <c r="AZ374" s="19">
        <v>0</v>
      </c>
      <c r="BA374" s="19">
        <v>24274.3</v>
      </c>
      <c r="BB374" s="19">
        <v>1277.5942500000001</v>
      </c>
      <c r="BC374" s="19">
        <v>0</v>
      </c>
      <c r="BD374" s="19">
        <v>0</v>
      </c>
      <c r="BE374" s="19">
        <v>0</v>
      </c>
      <c r="BF374" s="19">
        <v>0</v>
      </c>
      <c r="BG374" s="19">
        <v>0</v>
      </c>
      <c r="BH374" s="19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19">
        <v>0</v>
      </c>
      <c r="BP374" s="19">
        <v>0</v>
      </c>
      <c r="BQ374" s="18">
        <v>0</v>
      </c>
      <c r="BR374" s="11">
        <v>0</v>
      </c>
      <c r="BS374" s="11">
        <v>0</v>
      </c>
      <c r="BT374" s="11">
        <v>0</v>
      </c>
      <c r="BU374" s="11">
        <v>0</v>
      </c>
      <c r="BV374" s="11">
        <v>0</v>
      </c>
      <c r="BW374" s="7"/>
    </row>
    <row r="375" spans="1:75" ht="126" x14ac:dyDescent="0.25">
      <c r="A375" s="7"/>
      <c r="B375" s="13" t="s">
        <v>315</v>
      </c>
      <c r="C375" s="13" t="s">
        <v>52</v>
      </c>
      <c r="D375" s="13" t="s">
        <v>328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3"/>
      <c r="T375" s="15" t="s">
        <v>329</v>
      </c>
      <c r="U375" s="11">
        <v>600</v>
      </c>
      <c r="V375" s="11">
        <v>0</v>
      </c>
      <c r="W375" s="11">
        <v>0</v>
      </c>
      <c r="X375" s="11">
        <v>600</v>
      </c>
      <c r="Y375" s="11">
        <v>0</v>
      </c>
      <c r="Z375" s="11">
        <v>0</v>
      </c>
      <c r="AA375" s="11">
        <v>-126.41942</v>
      </c>
      <c r="AB375" s="11">
        <v>0</v>
      </c>
      <c r="AC375" s="11">
        <v>0</v>
      </c>
      <c r="AD375" s="11">
        <v>-126.41942</v>
      </c>
      <c r="AE375" s="11">
        <v>0</v>
      </c>
      <c r="AF375" s="11">
        <v>0</v>
      </c>
      <c r="AG375" s="18">
        <v>473.58058</v>
      </c>
      <c r="AH375" s="19">
        <v>0</v>
      </c>
      <c r="AI375" s="19">
        <v>0</v>
      </c>
      <c r="AJ375" s="19">
        <v>473.58058</v>
      </c>
      <c r="AK375" s="19">
        <v>0</v>
      </c>
      <c r="AL375" s="19">
        <v>0</v>
      </c>
      <c r="AM375" s="19">
        <v>660</v>
      </c>
      <c r="AN375" s="19">
        <v>0</v>
      </c>
      <c r="AO375" s="19">
        <v>0</v>
      </c>
      <c r="AP375" s="19">
        <v>660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8">
        <v>660</v>
      </c>
      <c r="AZ375" s="19">
        <v>0</v>
      </c>
      <c r="BA375" s="19">
        <v>0</v>
      </c>
      <c r="BB375" s="19">
        <v>660</v>
      </c>
      <c r="BC375" s="19">
        <v>0</v>
      </c>
      <c r="BD375" s="19">
        <v>0</v>
      </c>
      <c r="BE375" s="19">
        <v>600</v>
      </c>
      <c r="BF375" s="19">
        <v>0</v>
      </c>
      <c r="BG375" s="19">
        <v>0</v>
      </c>
      <c r="BH375" s="19">
        <v>600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8">
        <v>600</v>
      </c>
      <c r="BR375" s="11">
        <v>0</v>
      </c>
      <c r="BS375" s="11">
        <v>0</v>
      </c>
      <c r="BT375" s="11">
        <v>600</v>
      </c>
      <c r="BU375" s="11">
        <v>0</v>
      </c>
      <c r="BV375" s="11">
        <v>0</v>
      </c>
      <c r="BW375" s="7"/>
    </row>
    <row r="376" spans="1:75" ht="31.5" x14ac:dyDescent="0.25">
      <c r="A376" s="7"/>
      <c r="B376" s="13" t="s">
        <v>315</v>
      </c>
      <c r="C376" s="13" t="s">
        <v>52</v>
      </c>
      <c r="D376" s="13" t="s">
        <v>328</v>
      </c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3" t="s">
        <v>134</v>
      </c>
      <c r="T376" s="14" t="s">
        <v>135</v>
      </c>
      <c r="U376" s="11">
        <v>600</v>
      </c>
      <c r="V376" s="11">
        <v>0</v>
      </c>
      <c r="W376" s="11">
        <v>0</v>
      </c>
      <c r="X376" s="11">
        <v>600</v>
      </c>
      <c r="Y376" s="11">
        <v>0</v>
      </c>
      <c r="Z376" s="11">
        <v>0</v>
      </c>
      <c r="AA376" s="11">
        <v>-126.41942</v>
      </c>
      <c r="AB376" s="11">
        <v>0</v>
      </c>
      <c r="AC376" s="11">
        <v>0</v>
      </c>
      <c r="AD376" s="11">
        <v>-126.41942</v>
      </c>
      <c r="AE376" s="11">
        <v>0</v>
      </c>
      <c r="AF376" s="11">
        <v>0</v>
      </c>
      <c r="AG376" s="18">
        <v>473.58058</v>
      </c>
      <c r="AH376" s="19">
        <v>0</v>
      </c>
      <c r="AI376" s="19">
        <v>0</v>
      </c>
      <c r="AJ376" s="19">
        <v>473.58058</v>
      </c>
      <c r="AK376" s="19">
        <v>0</v>
      </c>
      <c r="AL376" s="19">
        <v>0</v>
      </c>
      <c r="AM376" s="19">
        <v>660</v>
      </c>
      <c r="AN376" s="19">
        <v>0</v>
      </c>
      <c r="AO376" s="19">
        <v>0</v>
      </c>
      <c r="AP376" s="19">
        <v>660</v>
      </c>
      <c r="AQ376" s="19">
        <v>0</v>
      </c>
      <c r="AR376" s="19">
        <v>0</v>
      </c>
      <c r="AS376" s="19">
        <v>0</v>
      </c>
      <c r="AT376" s="19">
        <v>0</v>
      </c>
      <c r="AU376" s="19">
        <v>0</v>
      </c>
      <c r="AV376" s="19">
        <v>0</v>
      </c>
      <c r="AW376" s="19">
        <v>0</v>
      </c>
      <c r="AX376" s="19">
        <v>0</v>
      </c>
      <c r="AY376" s="18">
        <v>660</v>
      </c>
      <c r="AZ376" s="19">
        <v>0</v>
      </c>
      <c r="BA376" s="19">
        <v>0</v>
      </c>
      <c r="BB376" s="19">
        <v>660</v>
      </c>
      <c r="BC376" s="19">
        <v>0</v>
      </c>
      <c r="BD376" s="19">
        <v>0</v>
      </c>
      <c r="BE376" s="19">
        <v>600</v>
      </c>
      <c r="BF376" s="19">
        <v>0</v>
      </c>
      <c r="BG376" s="19">
        <v>0</v>
      </c>
      <c r="BH376" s="19">
        <v>600</v>
      </c>
      <c r="BI376" s="19">
        <v>0</v>
      </c>
      <c r="BJ376" s="19">
        <v>0</v>
      </c>
      <c r="BK376" s="19">
        <v>0</v>
      </c>
      <c r="BL376" s="19">
        <v>0</v>
      </c>
      <c r="BM376" s="19">
        <v>0</v>
      </c>
      <c r="BN376" s="19">
        <v>0</v>
      </c>
      <c r="BO376" s="19">
        <v>0</v>
      </c>
      <c r="BP376" s="19">
        <v>0</v>
      </c>
      <c r="BQ376" s="18">
        <v>600</v>
      </c>
      <c r="BR376" s="11">
        <v>0</v>
      </c>
      <c r="BS376" s="11">
        <v>0</v>
      </c>
      <c r="BT376" s="11">
        <v>600</v>
      </c>
      <c r="BU376" s="11">
        <v>0</v>
      </c>
      <c r="BV376" s="11">
        <v>0</v>
      </c>
      <c r="BW376" s="7"/>
    </row>
    <row r="377" spans="1:75" ht="141.75" x14ac:dyDescent="0.25">
      <c r="A377" s="7"/>
      <c r="B377" s="13" t="s">
        <v>315</v>
      </c>
      <c r="C377" s="13" t="s">
        <v>52</v>
      </c>
      <c r="D377" s="13" t="s">
        <v>330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3"/>
      <c r="T377" s="15" t="s">
        <v>331</v>
      </c>
      <c r="U377" s="11">
        <v>8282.7000000000007</v>
      </c>
      <c r="V377" s="11">
        <v>0</v>
      </c>
      <c r="W377" s="11">
        <v>8282.7000000000007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8">
        <v>8282.7000000000007</v>
      </c>
      <c r="AH377" s="19">
        <v>0</v>
      </c>
      <c r="AI377" s="19">
        <v>8282.7000000000007</v>
      </c>
      <c r="AJ377" s="19">
        <v>0</v>
      </c>
      <c r="AK377" s="19">
        <v>0</v>
      </c>
      <c r="AL377" s="19">
        <v>0</v>
      </c>
      <c r="AM377" s="19">
        <v>8282.7000000000007</v>
      </c>
      <c r="AN377" s="19">
        <v>0</v>
      </c>
      <c r="AO377" s="19">
        <v>8282.7000000000007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0</v>
      </c>
      <c r="AX377" s="19">
        <v>0</v>
      </c>
      <c r="AY377" s="18">
        <v>8282.7000000000007</v>
      </c>
      <c r="AZ377" s="19">
        <v>0</v>
      </c>
      <c r="BA377" s="19">
        <v>8282.7000000000007</v>
      </c>
      <c r="BB377" s="19">
        <v>0</v>
      </c>
      <c r="BC377" s="19">
        <v>0</v>
      </c>
      <c r="BD377" s="19">
        <v>0</v>
      </c>
      <c r="BE377" s="19">
        <v>8282.7000000000007</v>
      </c>
      <c r="BF377" s="19">
        <v>0</v>
      </c>
      <c r="BG377" s="19">
        <v>8282.7000000000007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19">
        <v>0</v>
      </c>
      <c r="BP377" s="19">
        <v>0</v>
      </c>
      <c r="BQ377" s="18">
        <v>8282.7000000000007</v>
      </c>
      <c r="BR377" s="11">
        <v>0</v>
      </c>
      <c r="BS377" s="11">
        <v>8282.7000000000007</v>
      </c>
      <c r="BT377" s="11">
        <v>0</v>
      </c>
      <c r="BU377" s="11">
        <v>0</v>
      </c>
      <c r="BV377" s="11">
        <v>0</v>
      </c>
      <c r="BW377" s="7"/>
    </row>
    <row r="378" spans="1:75" ht="47.25" x14ac:dyDescent="0.25">
      <c r="A378" s="7"/>
      <c r="B378" s="13" t="s">
        <v>315</v>
      </c>
      <c r="C378" s="13" t="s">
        <v>52</v>
      </c>
      <c r="D378" s="13" t="s">
        <v>330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3" t="s">
        <v>200</v>
      </c>
      <c r="T378" s="14" t="s">
        <v>201</v>
      </c>
      <c r="U378" s="11">
        <v>8282.7000000000007</v>
      </c>
      <c r="V378" s="11">
        <v>0</v>
      </c>
      <c r="W378" s="11">
        <v>8282.7000000000007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8">
        <v>8282.7000000000007</v>
      </c>
      <c r="AH378" s="19">
        <v>0</v>
      </c>
      <c r="AI378" s="19">
        <v>8282.7000000000007</v>
      </c>
      <c r="AJ378" s="19">
        <v>0</v>
      </c>
      <c r="AK378" s="19">
        <v>0</v>
      </c>
      <c r="AL378" s="19">
        <v>0</v>
      </c>
      <c r="AM378" s="19">
        <v>8282.7000000000007</v>
      </c>
      <c r="AN378" s="19">
        <v>0</v>
      </c>
      <c r="AO378" s="19">
        <v>8282.7000000000007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0</v>
      </c>
      <c r="AX378" s="19">
        <v>0</v>
      </c>
      <c r="AY378" s="18">
        <v>8282.7000000000007</v>
      </c>
      <c r="AZ378" s="19">
        <v>0</v>
      </c>
      <c r="BA378" s="19">
        <v>8282.7000000000007</v>
      </c>
      <c r="BB378" s="19">
        <v>0</v>
      </c>
      <c r="BC378" s="19">
        <v>0</v>
      </c>
      <c r="BD378" s="19">
        <v>0</v>
      </c>
      <c r="BE378" s="19">
        <v>8282.7000000000007</v>
      </c>
      <c r="BF378" s="19">
        <v>0</v>
      </c>
      <c r="BG378" s="19">
        <v>8282.7000000000007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19">
        <v>0</v>
      </c>
      <c r="BP378" s="19">
        <v>0</v>
      </c>
      <c r="BQ378" s="18">
        <v>8282.7000000000007</v>
      </c>
      <c r="BR378" s="11">
        <v>0</v>
      </c>
      <c r="BS378" s="11">
        <v>8282.7000000000007</v>
      </c>
      <c r="BT378" s="11">
        <v>0</v>
      </c>
      <c r="BU378" s="11">
        <v>0</v>
      </c>
      <c r="BV378" s="11">
        <v>0</v>
      </c>
      <c r="BW378" s="7"/>
    </row>
    <row r="379" spans="1:75" ht="47.25" x14ac:dyDescent="0.25">
      <c r="A379" s="7"/>
      <c r="B379" s="13" t="s">
        <v>315</v>
      </c>
      <c r="C379" s="13" t="s">
        <v>52</v>
      </c>
      <c r="D379" s="13" t="s">
        <v>252</v>
      </c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3"/>
      <c r="T379" s="14" t="s">
        <v>108</v>
      </c>
      <c r="U379" s="11">
        <v>3264.5540000000001</v>
      </c>
      <c r="V379" s="11">
        <v>0</v>
      </c>
      <c r="W379" s="11">
        <v>3264.5540000000001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8">
        <v>3264.5540000000001</v>
      </c>
      <c r="AH379" s="19">
        <v>0</v>
      </c>
      <c r="AI379" s="19">
        <v>3264.5540000000001</v>
      </c>
      <c r="AJ379" s="19">
        <v>0</v>
      </c>
      <c r="AK379" s="19">
        <v>0</v>
      </c>
      <c r="AL379" s="19">
        <v>0</v>
      </c>
      <c r="AM379" s="19">
        <v>3829.8620000000001</v>
      </c>
      <c r="AN379" s="19">
        <v>0</v>
      </c>
      <c r="AO379" s="19">
        <v>3829.8620000000001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0</v>
      </c>
      <c r="AX379" s="19">
        <v>0</v>
      </c>
      <c r="AY379" s="18">
        <v>3829.8620000000001</v>
      </c>
      <c r="AZ379" s="19">
        <v>0</v>
      </c>
      <c r="BA379" s="19">
        <v>3829.8620000000001</v>
      </c>
      <c r="BB379" s="19">
        <v>0</v>
      </c>
      <c r="BC379" s="19">
        <v>0</v>
      </c>
      <c r="BD379" s="19">
        <v>0</v>
      </c>
      <c r="BE379" s="19">
        <v>4009.6889999999999</v>
      </c>
      <c r="BF379" s="19">
        <v>0</v>
      </c>
      <c r="BG379" s="19">
        <v>4009.6889999999999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19">
        <v>0</v>
      </c>
      <c r="BP379" s="19">
        <v>0</v>
      </c>
      <c r="BQ379" s="18">
        <v>4009.6889999999999</v>
      </c>
      <c r="BR379" s="11">
        <v>0</v>
      </c>
      <c r="BS379" s="11">
        <v>4009.6889999999999</v>
      </c>
      <c r="BT379" s="11">
        <v>0</v>
      </c>
      <c r="BU379" s="11">
        <v>0</v>
      </c>
      <c r="BV379" s="11">
        <v>0</v>
      </c>
      <c r="BW379" s="7"/>
    </row>
    <row r="380" spans="1:75" ht="31.5" x14ac:dyDescent="0.25">
      <c r="A380" s="7"/>
      <c r="B380" s="13" t="s">
        <v>315</v>
      </c>
      <c r="C380" s="13" t="s">
        <v>52</v>
      </c>
      <c r="D380" s="13" t="s">
        <v>252</v>
      </c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3" t="s">
        <v>134</v>
      </c>
      <c r="T380" s="14" t="s">
        <v>135</v>
      </c>
      <c r="U380" s="11">
        <v>1464.5540000000001</v>
      </c>
      <c r="V380" s="11">
        <v>0</v>
      </c>
      <c r="W380" s="11">
        <v>1464.5540000000001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8">
        <v>1464.5540000000001</v>
      </c>
      <c r="AH380" s="19">
        <v>0</v>
      </c>
      <c r="AI380" s="19">
        <v>1464.5540000000001</v>
      </c>
      <c r="AJ380" s="19">
        <v>0</v>
      </c>
      <c r="AK380" s="19">
        <v>0</v>
      </c>
      <c r="AL380" s="19">
        <v>0</v>
      </c>
      <c r="AM380" s="19">
        <v>2029.8620000000001</v>
      </c>
      <c r="AN380" s="19">
        <v>0</v>
      </c>
      <c r="AO380" s="19">
        <v>2029.8620000000001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8">
        <v>2029.8620000000001</v>
      </c>
      <c r="AZ380" s="19">
        <v>0</v>
      </c>
      <c r="BA380" s="19">
        <v>2029.8620000000001</v>
      </c>
      <c r="BB380" s="19">
        <v>0</v>
      </c>
      <c r="BC380" s="19">
        <v>0</v>
      </c>
      <c r="BD380" s="19">
        <v>0</v>
      </c>
      <c r="BE380" s="19">
        <v>2209.6889999999999</v>
      </c>
      <c r="BF380" s="19">
        <v>0</v>
      </c>
      <c r="BG380" s="19">
        <v>2209.6889999999999</v>
      </c>
      <c r="BH380" s="19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19">
        <v>0</v>
      </c>
      <c r="BP380" s="19">
        <v>0</v>
      </c>
      <c r="BQ380" s="18">
        <v>2209.6889999999999</v>
      </c>
      <c r="BR380" s="11">
        <v>0</v>
      </c>
      <c r="BS380" s="11">
        <v>2209.6889999999999</v>
      </c>
      <c r="BT380" s="11">
        <v>0</v>
      </c>
      <c r="BU380" s="11">
        <v>0</v>
      </c>
      <c r="BV380" s="11">
        <v>0</v>
      </c>
      <c r="BW380" s="7"/>
    </row>
    <row r="381" spans="1:75" ht="47.25" x14ac:dyDescent="0.25">
      <c r="A381" s="7"/>
      <c r="B381" s="13" t="s">
        <v>315</v>
      </c>
      <c r="C381" s="13" t="s">
        <v>52</v>
      </c>
      <c r="D381" s="13" t="s">
        <v>252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3" t="s">
        <v>93</v>
      </c>
      <c r="T381" s="14" t="s">
        <v>94</v>
      </c>
      <c r="U381" s="11">
        <v>1800</v>
      </c>
      <c r="V381" s="11">
        <v>0</v>
      </c>
      <c r="W381" s="11">
        <v>1800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8">
        <v>1800</v>
      </c>
      <c r="AH381" s="19">
        <v>0</v>
      </c>
      <c r="AI381" s="19">
        <v>1800</v>
      </c>
      <c r="AJ381" s="19">
        <v>0</v>
      </c>
      <c r="AK381" s="19">
        <v>0</v>
      </c>
      <c r="AL381" s="19">
        <v>0</v>
      </c>
      <c r="AM381" s="19">
        <v>1800</v>
      </c>
      <c r="AN381" s="19">
        <v>0</v>
      </c>
      <c r="AO381" s="19">
        <v>1800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8">
        <v>1800</v>
      </c>
      <c r="AZ381" s="19">
        <v>0</v>
      </c>
      <c r="BA381" s="19">
        <v>1800</v>
      </c>
      <c r="BB381" s="19">
        <v>0</v>
      </c>
      <c r="BC381" s="19">
        <v>0</v>
      </c>
      <c r="BD381" s="19">
        <v>0</v>
      </c>
      <c r="BE381" s="19">
        <v>1800</v>
      </c>
      <c r="BF381" s="19">
        <v>0</v>
      </c>
      <c r="BG381" s="19">
        <v>1800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8">
        <v>1800</v>
      </c>
      <c r="BR381" s="11">
        <v>0</v>
      </c>
      <c r="BS381" s="11">
        <v>1800</v>
      </c>
      <c r="BT381" s="11">
        <v>0</v>
      </c>
      <c r="BU381" s="11">
        <v>0</v>
      </c>
      <c r="BV381" s="11">
        <v>0</v>
      </c>
      <c r="BW381" s="7"/>
    </row>
    <row r="382" spans="1:75" ht="15.75" x14ac:dyDescent="0.25">
      <c r="A382" s="1"/>
      <c r="B382" s="12" t="s">
        <v>74</v>
      </c>
      <c r="C382" s="12" t="s">
        <v>36</v>
      </c>
      <c r="D382" s="12"/>
      <c r="S382" s="12"/>
      <c r="T382" s="12" t="s">
        <v>332</v>
      </c>
      <c r="U382" s="10">
        <v>20831.437999999998</v>
      </c>
      <c r="V382" s="10">
        <v>0</v>
      </c>
      <c r="W382" s="10">
        <v>7875</v>
      </c>
      <c r="X382" s="10">
        <v>12956.438</v>
      </c>
      <c r="Y382" s="10">
        <v>0</v>
      </c>
      <c r="Z382" s="10">
        <v>0</v>
      </c>
      <c r="AA382" s="10">
        <v>1354.56843</v>
      </c>
      <c r="AB382" s="10">
        <v>0</v>
      </c>
      <c r="AC382" s="10">
        <v>0</v>
      </c>
      <c r="AD382" s="10">
        <v>1354.56843</v>
      </c>
      <c r="AE382" s="10">
        <v>0</v>
      </c>
      <c r="AF382" s="10">
        <v>0</v>
      </c>
      <c r="AG382" s="16">
        <v>22186.006430000001</v>
      </c>
      <c r="AH382" s="17">
        <v>0</v>
      </c>
      <c r="AI382" s="17">
        <v>7875</v>
      </c>
      <c r="AJ382" s="17">
        <v>14311.006429999999</v>
      </c>
      <c r="AK382" s="17">
        <v>0</v>
      </c>
      <c r="AL382" s="17">
        <v>0</v>
      </c>
      <c r="AM382" s="17">
        <v>4428.1379999999999</v>
      </c>
      <c r="AN382" s="17">
        <v>0</v>
      </c>
      <c r="AO382" s="17">
        <v>0</v>
      </c>
      <c r="AP382" s="17">
        <v>4428.1379999999999</v>
      </c>
      <c r="AQ382" s="17">
        <v>0</v>
      </c>
      <c r="AR382" s="1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0</v>
      </c>
      <c r="AX382" s="17">
        <v>0</v>
      </c>
      <c r="AY382" s="16">
        <v>4428.1379999999999</v>
      </c>
      <c r="AZ382" s="17">
        <v>0</v>
      </c>
      <c r="BA382" s="17">
        <v>0</v>
      </c>
      <c r="BB382" s="17">
        <v>4428.1379999999999</v>
      </c>
      <c r="BC382" s="17">
        <v>0</v>
      </c>
      <c r="BD382" s="17">
        <v>0</v>
      </c>
      <c r="BE382" s="17">
        <v>10614.66</v>
      </c>
      <c r="BF382" s="17">
        <v>0</v>
      </c>
      <c r="BG382" s="17">
        <v>0</v>
      </c>
      <c r="BH382" s="17">
        <v>10614.66</v>
      </c>
      <c r="BI382" s="17">
        <v>0</v>
      </c>
      <c r="BJ382" s="17">
        <v>0</v>
      </c>
      <c r="BK382" s="17">
        <v>0</v>
      </c>
      <c r="BL382" s="17">
        <v>0</v>
      </c>
      <c r="BM382" s="17">
        <v>0</v>
      </c>
      <c r="BN382" s="17">
        <v>0</v>
      </c>
      <c r="BO382" s="17">
        <v>0</v>
      </c>
      <c r="BP382" s="17">
        <v>0</v>
      </c>
      <c r="BQ382" s="16">
        <v>10614.66</v>
      </c>
      <c r="BR382" s="10">
        <v>0</v>
      </c>
      <c r="BS382" s="10">
        <v>0</v>
      </c>
      <c r="BT382" s="10">
        <v>10614.66</v>
      </c>
      <c r="BU382" s="10">
        <v>0</v>
      </c>
      <c r="BV382" s="10">
        <v>0</v>
      </c>
    </row>
    <row r="383" spans="1:75" ht="15.75" x14ac:dyDescent="0.25">
      <c r="A383" s="7"/>
      <c r="B383" s="13" t="s">
        <v>74</v>
      </c>
      <c r="C383" s="13" t="s">
        <v>35</v>
      </c>
      <c r="D383" s="13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3"/>
      <c r="T383" s="14" t="s">
        <v>333</v>
      </c>
      <c r="U383" s="11">
        <v>20831.437999999998</v>
      </c>
      <c r="V383" s="11">
        <v>0</v>
      </c>
      <c r="W383" s="11">
        <v>7875</v>
      </c>
      <c r="X383" s="11">
        <v>12956.438</v>
      </c>
      <c r="Y383" s="11">
        <v>0</v>
      </c>
      <c r="Z383" s="11">
        <v>0</v>
      </c>
      <c r="AA383" s="11">
        <v>1354.56843</v>
      </c>
      <c r="AB383" s="11">
        <v>0</v>
      </c>
      <c r="AC383" s="11">
        <v>0</v>
      </c>
      <c r="AD383" s="11">
        <v>1354.56843</v>
      </c>
      <c r="AE383" s="11">
        <v>0</v>
      </c>
      <c r="AF383" s="11">
        <v>0</v>
      </c>
      <c r="AG383" s="18">
        <v>22186.006430000001</v>
      </c>
      <c r="AH383" s="19">
        <v>0</v>
      </c>
      <c r="AI383" s="19">
        <v>7875</v>
      </c>
      <c r="AJ383" s="19">
        <v>14311.006429999999</v>
      </c>
      <c r="AK383" s="19">
        <v>0</v>
      </c>
      <c r="AL383" s="19">
        <v>0</v>
      </c>
      <c r="AM383" s="19">
        <v>4428.1379999999999</v>
      </c>
      <c r="AN383" s="19">
        <v>0</v>
      </c>
      <c r="AO383" s="19">
        <v>0</v>
      </c>
      <c r="AP383" s="19">
        <v>4428.1379999999999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8">
        <v>4428.1379999999999</v>
      </c>
      <c r="AZ383" s="19">
        <v>0</v>
      </c>
      <c r="BA383" s="19">
        <v>0</v>
      </c>
      <c r="BB383" s="19">
        <v>4428.1379999999999</v>
      </c>
      <c r="BC383" s="19">
        <v>0</v>
      </c>
      <c r="BD383" s="19">
        <v>0</v>
      </c>
      <c r="BE383" s="19">
        <v>10614.66</v>
      </c>
      <c r="BF383" s="19">
        <v>0</v>
      </c>
      <c r="BG383" s="19">
        <v>0</v>
      </c>
      <c r="BH383" s="19">
        <v>10614.66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19">
        <v>0</v>
      </c>
      <c r="BP383" s="19">
        <v>0</v>
      </c>
      <c r="BQ383" s="18">
        <v>10614.66</v>
      </c>
      <c r="BR383" s="11">
        <v>0</v>
      </c>
      <c r="BS383" s="11">
        <v>0</v>
      </c>
      <c r="BT383" s="11">
        <v>10614.66</v>
      </c>
      <c r="BU383" s="11">
        <v>0</v>
      </c>
      <c r="BV383" s="11">
        <v>0</v>
      </c>
      <c r="BW383" s="7"/>
    </row>
    <row r="384" spans="1:75" ht="31.5" x14ac:dyDescent="0.25">
      <c r="A384" s="7"/>
      <c r="B384" s="13" t="s">
        <v>74</v>
      </c>
      <c r="C384" s="13" t="s">
        <v>35</v>
      </c>
      <c r="D384" s="13" t="s">
        <v>334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3"/>
      <c r="T384" s="14" t="s">
        <v>335</v>
      </c>
      <c r="U384" s="11">
        <v>10131.438</v>
      </c>
      <c r="V384" s="11">
        <v>0</v>
      </c>
      <c r="W384" s="11">
        <v>0</v>
      </c>
      <c r="X384" s="11">
        <v>10131.438</v>
      </c>
      <c r="Y384" s="11">
        <v>0</v>
      </c>
      <c r="Z384" s="11">
        <v>0</v>
      </c>
      <c r="AA384" s="11">
        <v>1354.56843</v>
      </c>
      <c r="AB384" s="11">
        <v>0</v>
      </c>
      <c r="AC384" s="11">
        <v>0</v>
      </c>
      <c r="AD384" s="11">
        <v>1354.56843</v>
      </c>
      <c r="AE384" s="11">
        <v>0</v>
      </c>
      <c r="AF384" s="11">
        <v>0</v>
      </c>
      <c r="AG384" s="18">
        <v>11486.006429999999</v>
      </c>
      <c r="AH384" s="19">
        <v>0</v>
      </c>
      <c r="AI384" s="19">
        <v>0</v>
      </c>
      <c r="AJ384" s="19">
        <v>11486.006429999999</v>
      </c>
      <c r="AK384" s="19">
        <v>0</v>
      </c>
      <c r="AL384" s="19">
        <v>0</v>
      </c>
      <c r="AM384" s="19">
        <v>3928.1379999999999</v>
      </c>
      <c r="AN384" s="19">
        <v>0</v>
      </c>
      <c r="AO384" s="19">
        <v>0</v>
      </c>
      <c r="AP384" s="19">
        <v>3928.1379999999999</v>
      </c>
      <c r="AQ384" s="19">
        <v>0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8">
        <v>3928.1379999999999</v>
      </c>
      <c r="AZ384" s="19">
        <v>0</v>
      </c>
      <c r="BA384" s="19">
        <v>0</v>
      </c>
      <c r="BB384" s="19">
        <v>3928.1379999999999</v>
      </c>
      <c r="BC384" s="19">
        <v>0</v>
      </c>
      <c r="BD384" s="19">
        <v>0</v>
      </c>
      <c r="BE384" s="19">
        <v>10414.66</v>
      </c>
      <c r="BF384" s="19">
        <v>0</v>
      </c>
      <c r="BG384" s="19">
        <v>0</v>
      </c>
      <c r="BH384" s="19">
        <v>10414.66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8">
        <v>10414.66</v>
      </c>
      <c r="BR384" s="11">
        <v>0</v>
      </c>
      <c r="BS384" s="11">
        <v>0</v>
      </c>
      <c r="BT384" s="11">
        <v>10414.66</v>
      </c>
      <c r="BU384" s="11">
        <v>0</v>
      </c>
      <c r="BV384" s="11">
        <v>0</v>
      </c>
      <c r="BW384" s="7"/>
    </row>
    <row r="385" spans="1:75" ht="47.25" x14ac:dyDescent="0.25">
      <c r="A385" s="7"/>
      <c r="B385" s="13" t="s">
        <v>74</v>
      </c>
      <c r="C385" s="13" t="s">
        <v>35</v>
      </c>
      <c r="D385" s="13" t="s">
        <v>334</v>
      </c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3" t="s">
        <v>93</v>
      </c>
      <c r="T385" s="14" t="s">
        <v>94</v>
      </c>
      <c r="U385" s="11">
        <v>10131.438</v>
      </c>
      <c r="V385" s="11">
        <v>0</v>
      </c>
      <c r="W385" s="11">
        <v>0</v>
      </c>
      <c r="X385" s="11">
        <v>10131.438</v>
      </c>
      <c r="Y385" s="11">
        <v>0</v>
      </c>
      <c r="Z385" s="11">
        <v>0</v>
      </c>
      <c r="AA385" s="11">
        <v>1354.56843</v>
      </c>
      <c r="AB385" s="11">
        <v>0</v>
      </c>
      <c r="AC385" s="11">
        <v>0</v>
      </c>
      <c r="AD385" s="11">
        <v>1354.56843</v>
      </c>
      <c r="AE385" s="11">
        <v>0</v>
      </c>
      <c r="AF385" s="11">
        <v>0</v>
      </c>
      <c r="AG385" s="18">
        <v>11486.006429999999</v>
      </c>
      <c r="AH385" s="19">
        <v>0</v>
      </c>
      <c r="AI385" s="19">
        <v>0</v>
      </c>
      <c r="AJ385" s="19">
        <v>11486.006429999999</v>
      </c>
      <c r="AK385" s="19">
        <v>0</v>
      </c>
      <c r="AL385" s="19">
        <v>0</v>
      </c>
      <c r="AM385" s="19">
        <v>3928.1379999999999</v>
      </c>
      <c r="AN385" s="19">
        <v>0</v>
      </c>
      <c r="AO385" s="19">
        <v>0</v>
      </c>
      <c r="AP385" s="19">
        <v>3928.1379999999999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8">
        <v>3928.1379999999999</v>
      </c>
      <c r="AZ385" s="19">
        <v>0</v>
      </c>
      <c r="BA385" s="19">
        <v>0</v>
      </c>
      <c r="BB385" s="19">
        <v>3928.1379999999999</v>
      </c>
      <c r="BC385" s="19">
        <v>0</v>
      </c>
      <c r="BD385" s="19">
        <v>0</v>
      </c>
      <c r="BE385" s="19">
        <v>10414.66</v>
      </c>
      <c r="BF385" s="19">
        <v>0</v>
      </c>
      <c r="BG385" s="19">
        <v>0</v>
      </c>
      <c r="BH385" s="19">
        <v>10414.66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19">
        <v>0</v>
      </c>
      <c r="BP385" s="19">
        <v>0</v>
      </c>
      <c r="BQ385" s="18">
        <v>10414.66</v>
      </c>
      <c r="BR385" s="11">
        <v>0</v>
      </c>
      <c r="BS385" s="11">
        <v>0</v>
      </c>
      <c r="BT385" s="11">
        <v>10414.66</v>
      </c>
      <c r="BU385" s="11">
        <v>0</v>
      </c>
      <c r="BV385" s="11">
        <v>0</v>
      </c>
      <c r="BW385" s="7"/>
    </row>
    <row r="386" spans="1:75" ht="47.25" x14ac:dyDescent="0.25">
      <c r="A386" s="7"/>
      <c r="B386" s="13" t="s">
        <v>74</v>
      </c>
      <c r="C386" s="13" t="s">
        <v>35</v>
      </c>
      <c r="D386" s="13" t="s">
        <v>336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3"/>
      <c r="T386" s="14" t="s">
        <v>337</v>
      </c>
      <c r="U386" s="11">
        <v>200</v>
      </c>
      <c r="V386" s="11">
        <v>0</v>
      </c>
      <c r="W386" s="11">
        <v>0</v>
      </c>
      <c r="X386" s="11">
        <v>200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8">
        <v>200</v>
      </c>
      <c r="AH386" s="19">
        <v>0</v>
      </c>
      <c r="AI386" s="19">
        <v>0</v>
      </c>
      <c r="AJ386" s="19">
        <v>200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0</v>
      </c>
      <c r="AU386" s="19">
        <v>0</v>
      </c>
      <c r="AV386" s="19">
        <v>0</v>
      </c>
      <c r="AW386" s="19">
        <v>0</v>
      </c>
      <c r="AX386" s="19">
        <v>0</v>
      </c>
      <c r="AY386" s="18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200</v>
      </c>
      <c r="BF386" s="19">
        <v>0</v>
      </c>
      <c r="BG386" s="19">
        <v>0</v>
      </c>
      <c r="BH386" s="19">
        <v>200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8">
        <v>200</v>
      </c>
      <c r="BR386" s="11">
        <v>0</v>
      </c>
      <c r="BS386" s="11">
        <v>0</v>
      </c>
      <c r="BT386" s="11">
        <v>200</v>
      </c>
      <c r="BU386" s="11">
        <v>0</v>
      </c>
      <c r="BV386" s="11">
        <v>0</v>
      </c>
      <c r="BW386" s="7"/>
    </row>
    <row r="387" spans="1:75" ht="47.25" x14ac:dyDescent="0.25">
      <c r="A387" s="7"/>
      <c r="B387" s="13" t="s">
        <v>74</v>
      </c>
      <c r="C387" s="13" t="s">
        <v>35</v>
      </c>
      <c r="D387" s="13" t="s">
        <v>336</v>
      </c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3" t="s">
        <v>93</v>
      </c>
      <c r="T387" s="14" t="s">
        <v>94</v>
      </c>
      <c r="U387" s="11">
        <v>200</v>
      </c>
      <c r="V387" s="11">
        <v>0</v>
      </c>
      <c r="W387" s="11">
        <v>0</v>
      </c>
      <c r="X387" s="11">
        <v>200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8">
        <v>200</v>
      </c>
      <c r="AH387" s="19">
        <v>0</v>
      </c>
      <c r="AI387" s="19">
        <v>0</v>
      </c>
      <c r="AJ387" s="19">
        <v>200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0</v>
      </c>
      <c r="AX387" s="19">
        <v>0</v>
      </c>
      <c r="AY387" s="18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200</v>
      </c>
      <c r="BF387" s="19">
        <v>0</v>
      </c>
      <c r="BG387" s="19">
        <v>0</v>
      </c>
      <c r="BH387" s="19">
        <v>200</v>
      </c>
      <c r="BI387" s="19">
        <v>0</v>
      </c>
      <c r="BJ387" s="19">
        <v>0</v>
      </c>
      <c r="BK387" s="19">
        <v>0</v>
      </c>
      <c r="BL387" s="19">
        <v>0</v>
      </c>
      <c r="BM387" s="19">
        <v>0</v>
      </c>
      <c r="BN387" s="19">
        <v>0</v>
      </c>
      <c r="BO387" s="19">
        <v>0</v>
      </c>
      <c r="BP387" s="19">
        <v>0</v>
      </c>
      <c r="BQ387" s="18">
        <v>200</v>
      </c>
      <c r="BR387" s="11">
        <v>0</v>
      </c>
      <c r="BS387" s="11">
        <v>0</v>
      </c>
      <c r="BT387" s="11">
        <v>200</v>
      </c>
      <c r="BU387" s="11">
        <v>0</v>
      </c>
      <c r="BV387" s="11">
        <v>0</v>
      </c>
      <c r="BW387" s="7"/>
    </row>
    <row r="388" spans="1:75" ht="31.5" x14ac:dyDescent="0.25">
      <c r="A388" s="7"/>
      <c r="B388" s="13" t="s">
        <v>74</v>
      </c>
      <c r="C388" s="13" t="s">
        <v>35</v>
      </c>
      <c r="D388" s="13" t="s">
        <v>338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3"/>
      <c r="T388" s="14" t="s">
        <v>339</v>
      </c>
      <c r="U388" s="11">
        <v>10500</v>
      </c>
      <c r="V388" s="11">
        <v>0</v>
      </c>
      <c r="W388" s="11">
        <v>7875</v>
      </c>
      <c r="X388" s="11">
        <v>2625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8">
        <v>10500</v>
      </c>
      <c r="AH388" s="19">
        <v>0</v>
      </c>
      <c r="AI388" s="19">
        <v>7875</v>
      </c>
      <c r="AJ388" s="19">
        <v>2625</v>
      </c>
      <c r="AK388" s="19">
        <v>0</v>
      </c>
      <c r="AL388" s="19">
        <v>0</v>
      </c>
      <c r="AM388" s="19">
        <v>500</v>
      </c>
      <c r="AN388" s="19">
        <v>0</v>
      </c>
      <c r="AO388" s="19">
        <v>0</v>
      </c>
      <c r="AP388" s="19">
        <v>500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0</v>
      </c>
      <c r="AX388" s="19">
        <v>0</v>
      </c>
      <c r="AY388" s="18">
        <v>500</v>
      </c>
      <c r="AZ388" s="19">
        <v>0</v>
      </c>
      <c r="BA388" s="19">
        <v>0</v>
      </c>
      <c r="BB388" s="19">
        <v>500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19">
        <v>0</v>
      </c>
      <c r="BJ388" s="19">
        <v>0</v>
      </c>
      <c r="BK388" s="19">
        <v>0</v>
      </c>
      <c r="BL388" s="19">
        <v>0</v>
      </c>
      <c r="BM388" s="19">
        <v>0</v>
      </c>
      <c r="BN388" s="19">
        <v>0</v>
      </c>
      <c r="BO388" s="19">
        <v>0</v>
      </c>
      <c r="BP388" s="19">
        <v>0</v>
      </c>
      <c r="BQ388" s="18">
        <v>0</v>
      </c>
      <c r="BR388" s="11">
        <v>0</v>
      </c>
      <c r="BS388" s="11">
        <v>0</v>
      </c>
      <c r="BT388" s="11">
        <v>0</v>
      </c>
      <c r="BU388" s="11">
        <v>0</v>
      </c>
      <c r="BV388" s="11">
        <v>0</v>
      </c>
      <c r="BW388" s="7"/>
    </row>
    <row r="389" spans="1:75" ht="47.25" x14ac:dyDescent="0.25">
      <c r="A389" s="7"/>
      <c r="B389" s="13" t="s">
        <v>74</v>
      </c>
      <c r="C389" s="13" t="s">
        <v>35</v>
      </c>
      <c r="D389" s="13" t="s">
        <v>338</v>
      </c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3" t="s">
        <v>50</v>
      </c>
      <c r="T389" s="14" t="s">
        <v>51</v>
      </c>
      <c r="U389" s="11">
        <v>10500</v>
      </c>
      <c r="V389" s="11">
        <v>0</v>
      </c>
      <c r="W389" s="11">
        <v>7875</v>
      </c>
      <c r="X389" s="11">
        <v>2625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8">
        <v>10500</v>
      </c>
      <c r="AH389" s="19">
        <v>0</v>
      </c>
      <c r="AI389" s="19">
        <v>7875</v>
      </c>
      <c r="AJ389" s="19">
        <v>2625</v>
      </c>
      <c r="AK389" s="19">
        <v>0</v>
      </c>
      <c r="AL389" s="19">
        <v>0</v>
      </c>
      <c r="AM389" s="19">
        <v>500</v>
      </c>
      <c r="AN389" s="19">
        <v>0</v>
      </c>
      <c r="AO389" s="19">
        <v>0</v>
      </c>
      <c r="AP389" s="19">
        <v>500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0</v>
      </c>
      <c r="AY389" s="18">
        <v>500</v>
      </c>
      <c r="AZ389" s="19">
        <v>0</v>
      </c>
      <c r="BA389" s="19">
        <v>0</v>
      </c>
      <c r="BB389" s="19">
        <v>500</v>
      </c>
      <c r="BC389" s="19">
        <v>0</v>
      </c>
      <c r="BD389" s="19">
        <v>0</v>
      </c>
      <c r="BE389" s="19">
        <v>0</v>
      </c>
      <c r="BF389" s="19">
        <v>0</v>
      </c>
      <c r="BG389" s="19">
        <v>0</v>
      </c>
      <c r="BH389" s="19">
        <v>0</v>
      </c>
      <c r="BI389" s="19">
        <v>0</v>
      </c>
      <c r="BJ389" s="19">
        <v>0</v>
      </c>
      <c r="BK389" s="19">
        <v>0</v>
      </c>
      <c r="BL389" s="19">
        <v>0</v>
      </c>
      <c r="BM389" s="19">
        <v>0</v>
      </c>
      <c r="BN389" s="19">
        <v>0</v>
      </c>
      <c r="BO389" s="19">
        <v>0</v>
      </c>
      <c r="BP389" s="19">
        <v>0</v>
      </c>
      <c r="BQ389" s="18">
        <v>0</v>
      </c>
      <c r="BR389" s="11">
        <v>0</v>
      </c>
      <c r="BS389" s="11">
        <v>0</v>
      </c>
      <c r="BT389" s="11">
        <v>0</v>
      </c>
      <c r="BU389" s="11">
        <v>0</v>
      </c>
      <c r="BV389" s="11">
        <v>0</v>
      </c>
      <c r="BW389" s="7"/>
    </row>
    <row r="390" spans="1:75" ht="15.75" x14ac:dyDescent="0.25">
      <c r="A390" s="1"/>
      <c r="B390" s="12" t="s">
        <v>170</v>
      </c>
      <c r="C390" s="12" t="s">
        <v>36</v>
      </c>
      <c r="D390" s="12"/>
      <c r="S390" s="12"/>
      <c r="T390" s="12" t="s">
        <v>340</v>
      </c>
      <c r="U390" s="10">
        <v>1208.6199999999999</v>
      </c>
      <c r="V390" s="10">
        <v>0</v>
      </c>
      <c r="W390" s="10">
        <v>0</v>
      </c>
      <c r="X390" s="10">
        <v>1208.6199999999999</v>
      </c>
      <c r="Y390" s="10">
        <v>0</v>
      </c>
      <c r="Z390" s="10">
        <v>0</v>
      </c>
      <c r="AA390" s="10">
        <v>-54.199599999999997</v>
      </c>
      <c r="AB390" s="10">
        <v>0</v>
      </c>
      <c r="AC390" s="10">
        <v>0</v>
      </c>
      <c r="AD390" s="10">
        <v>-54.199599999999997</v>
      </c>
      <c r="AE390" s="10">
        <v>0</v>
      </c>
      <c r="AF390" s="10">
        <v>0</v>
      </c>
      <c r="AG390" s="16">
        <v>1154.4204</v>
      </c>
      <c r="AH390" s="17">
        <v>0</v>
      </c>
      <c r="AI390" s="17">
        <v>0</v>
      </c>
      <c r="AJ390" s="17">
        <v>1154.4204</v>
      </c>
      <c r="AK390" s="17">
        <v>0</v>
      </c>
      <c r="AL390" s="17">
        <v>0</v>
      </c>
      <c r="AM390" s="17">
        <v>1368.62</v>
      </c>
      <c r="AN390" s="17">
        <v>0</v>
      </c>
      <c r="AO390" s="17">
        <v>0</v>
      </c>
      <c r="AP390" s="17">
        <v>1368.62</v>
      </c>
      <c r="AQ390" s="17">
        <v>0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0</v>
      </c>
      <c r="AX390" s="17">
        <v>0</v>
      </c>
      <c r="AY390" s="16">
        <v>1368.62</v>
      </c>
      <c r="AZ390" s="17">
        <v>0</v>
      </c>
      <c r="BA390" s="17">
        <v>0</v>
      </c>
      <c r="BB390" s="17">
        <v>1368.62</v>
      </c>
      <c r="BC390" s="17">
        <v>0</v>
      </c>
      <c r="BD390" s="17">
        <v>0</v>
      </c>
      <c r="BE390" s="17">
        <v>1368.62</v>
      </c>
      <c r="BF390" s="17">
        <v>0</v>
      </c>
      <c r="BG390" s="17">
        <v>0</v>
      </c>
      <c r="BH390" s="17">
        <v>1368.62</v>
      </c>
      <c r="BI390" s="17">
        <v>0</v>
      </c>
      <c r="BJ390" s="17">
        <v>0</v>
      </c>
      <c r="BK390" s="17">
        <v>0</v>
      </c>
      <c r="BL390" s="17">
        <v>0</v>
      </c>
      <c r="BM390" s="17">
        <v>0</v>
      </c>
      <c r="BN390" s="17">
        <v>0</v>
      </c>
      <c r="BO390" s="17">
        <v>0</v>
      </c>
      <c r="BP390" s="17">
        <v>0</v>
      </c>
      <c r="BQ390" s="16">
        <v>1368.62</v>
      </c>
      <c r="BR390" s="10">
        <v>0</v>
      </c>
      <c r="BS390" s="10">
        <v>0</v>
      </c>
      <c r="BT390" s="10">
        <v>1368.62</v>
      </c>
      <c r="BU390" s="10">
        <v>0</v>
      </c>
      <c r="BV390" s="10">
        <v>0</v>
      </c>
    </row>
    <row r="391" spans="1:75" ht="15.75" x14ac:dyDescent="0.25">
      <c r="A391" s="7"/>
      <c r="B391" s="13" t="s">
        <v>170</v>
      </c>
      <c r="C391" s="13" t="s">
        <v>38</v>
      </c>
      <c r="D391" s="13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3"/>
      <c r="T391" s="14" t="s">
        <v>341</v>
      </c>
      <c r="U391" s="11">
        <v>1208.6199999999999</v>
      </c>
      <c r="V391" s="11">
        <v>0</v>
      </c>
      <c r="W391" s="11">
        <v>0</v>
      </c>
      <c r="X391" s="11">
        <v>1208.6199999999999</v>
      </c>
      <c r="Y391" s="11">
        <v>0</v>
      </c>
      <c r="Z391" s="11">
        <v>0</v>
      </c>
      <c r="AA391" s="11">
        <v>-54.199599999999997</v>
      </c>
      <c r="AB391" s="11">
        <v>0</v>
      </c>
      <c r="AC391" s="11">
        <v>0</v>
      </c>
      <c r="AD391" s="11">
        <v>-54.199599999999997</v>
      </c>
      <c r="AE391" s="11">
        <v>0</v>
      </c>
      <c r="AF391" s="11">
        <v>0</v>
      </c>
      <c r="AG391" s="18">
        <v>1154.4204</v>
      </c>
      <c r="AH391" s="19">
        <v>0</v>
      </c>
      <c r="AI391" s="19">
        <v>0</v>
      </c>
      <c r="AJ391" s="19">
        <v>1154.4204</v>
      </c>
      <c r="AK391" s="19">
        <v>0</v>
      </c>
      <c r="AL391" s="19">
        <v>0</v>
      </c>
      <c r="AM391" s="19">
        <v>1368.62</v>
      </c>
      <c r="AN391" s="19">
        <v>0</v>
      </c>
      <c r="AO391" s="19">
        <v>0</v>
      </c>
      <c r="AP391" s="19">
        <v>1368.62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0</v>
      </c>
      <c r="AX391" s="19">
        <v>0</v>
      </c>
      <c r="AY391" s="18">
        <v>1368.62</v>
      </c>
      <c r="AZ391" s="19">
        <v>0</v>
      </c>
      <c r="BA391" s="19">
        <v>0</v>
      </c>
      <c r="BB391" s="19">
        <v>1368.62</v>
      </c>
      <c r="BC391" s="19">
        <v>0</v>
      </c>
      <c r="BD391" s="19">
        <v>0</v>
      </c>
      <c r="BE391" s="19">
        <v>1368.62</v>
      </c>
      <c r="BF391" s="19">
        <v>0</v>
      </c>
      <c r="BG391" s="19">
        <v>0</v>
      </c>
      <c r="BH391" s="19">
        <v>1368.62</v>
      </c>
      <c r="BI391" s="19">
        <v>0</v>
      </c>
      <c r="BJ391" s="19">
        <v>0</v>
      </c>
      <c r="BK391" s="19">
        <v>0</v>
      </c>
      <c r="BL391" s="19">
        <v>0</v>
      </c>
      <c r="BM391" s="19">
        <v>0</v>
      </c>
      <c r="BN391" s="19">
        <v>0</v>
      </c>
      <c r="BO391" s="19">
        <v>0</v>
      </c>
      <c r="BP391" s="19">
        <v>0</v>
      </c>
      <c r="BQ391" s="18">
        <v>1368.62</v>
      </c>
      <c r="BR391" s="11">
        <v>0</v>
      </c>
      <c r="BS391" s="11">
        <v>0</v>
      </c>
      <c r="BT391" s="11">
        <v>1368.62</v>
      </c>
      <c r="BU391" s="11">
        <v>0</v>
      </c>
      <c r="BV391" s="11">
        <v>0</v>
      </c>
      <c r="BW391" s="7"/>
    </row>
    <row r="392" spans="1:75" ht="15.75" x14ac:dyDescent="0.25">
      <c r="A392" s="7"/>
      <c r="B392" s="13" t="s">
        <v>170</v>
      </c>
      <c r="C392" s="13" t="s">
        <v>38</v>
      </c>
      <c r="D392" s="13" t="s">
        <v>342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3"/>
      <c r="T392" s="14" t="s">
        <v>343</v>
      </c>
      <c r="U392" s="11">
        <v>1088.6199999999999</v>
      </c>
      <c r="V392" s="11">
        <v>0</v>
      </c>
      <c r="W392" s="11">
        <v>0</v>
      </c>
      <c r="X392" s="11">
        <v>1088.6199999999999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8">
        <v>1088.6199999999999</v>
      </c>
      <c r="AH392" s="19">
        <v>0</v>
      </c>
      <c r="AI392" s="19">
        <v>0</v>
      </c>
      <c r="AJ392" s="19">
        <v>1088.6199999999999</v>
      </c>
      <c r="AK392" s="19">
        <v>0</v>
      </c>
      <c r="AL392" s="19">
        <v>0</v>
      </c>
      <c r="AM392" s="19">
        <v>1088.6199999999999</v>
      </c>
      <c r="AN392" s="19">
        <v>0</v>
      </c>
      <c r="AO392" s="19">
        <v>0</v>
      </c>
      <c r="AP392" s="19">
        <v>1088.6199999999999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0</v>
      </c>
      <c r="AX392" s="19">
        <v>0</v>
      </c>
      <c r="AY392" s="18">
        <v>1088.6199999999999</v>
      </c>
      <c r="AZ392" s="19">
        <v>0</v>
      </c>
      <c r="BA392" s="19">
        <v>0</v>
      </c>
      <c r="BB392" s="19">
        <v>1088.6199999999999</v>
      </c>
      <c r="BC392" s="19">
        <v>0</v>
      </c>
      <c r="BD392" s="19">
        <v>0</v>
      </c>
      <c r="BE392" s="19">
        <v>1088.6199999999999</v>
      </c>
      <c r="BF392" s="19">
        <v>0</v>
      </c>
      <c r="BG392" s="19">
        <v>0</v>
      </c>
      <c r="BH392" s="19">
        <v>1088.6199999999999</v>
      </c>
      <c r="BI392" s="19">
        <v>0</v>
      </c>
      <c r="BJ392" s="19">
        <v>0</v>
      </c>
      <c r="BK392" s="19">
        <v>0</v>
      </c>
      <c r="BL392" s="19">
        <v>0</v>
      </c>
      <c r="BM392" s="19">
        <v>0</v>
      </c>
      <c r="BN392" s="19">
        <v>0</v>
      </c>
      <c r="BO392" s="19">
        <v>0</v>
      </c>
      <c r="BP392" s="19">
        <v>0</v>
      </c>
      <c r="BQ392" s="18">
        <v>1088.6199999999999</v>
      </c>
      <c r="BR392" s="11">
        <v>0</v>
      </c>
      <c r="BS392" s="11">
        <v>0</v>
      </c>
      <c r="BT392" s="11">
        <v>1088.6199999999999</v>
      </c>
      <c r="BU392" s="11">
        <v>0</v>
      </c>
      <c r="BV392" s="11">
        <v>0</v>
      </c>
      <c r="BW392" s="7"/>
    </row>
    <row r="393" spans="1:75" ht="47.25" x14ac:dyDescent="0.25">
      <c r="A393" s="7"/>
      <c r="B393" s="13" t="s">
        <v>170</v>
      </c>
      <c r="C393" s="13" t="s">
        <v>38</v>
      </c>
      <c r="D393" s="13" t="s">
        <v>342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3" t="s">
        <v>93</v>
      </c>
      <c r="T393" s="14" t="s">
        <v>94</v>
      </c>
      <c r="U393" s="11">
        <v>1088.6199999999999</v>
      </c>
      <c r="V393" s="11">
        <v>0</v>
      </c>
      <c r="W393" s="11">
        <v>0</v>
      </c>
      <c r="X393" s="11">
        <v>1088.6199999999999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8">
        <v>1088.6199999999999</v>
      </c>
      <c r="AH393" s="19">
        <v>0</v>
      </c>
      <c r="AI393" s="19">
        <v>0</v>
      </c>
      <c r="AJ393" s="19">
        <v>1088.6199999999999</v>
      </c>
      <c r="AK393" s="19">
        <v>0</v>
      </c>
      <c r="AL393" s="19">
        <v>0</v>
      </c>
      <c r="AM393" s="19">
        <v>1088.6199999999999</v>
      </c>
      <c r="AN393" s="19">
        <v>0</v>
      </c>
      <c r="AO393" s="19">
        <v>0</v>
      </c>
      <c r="AP393" s="19">
        <v>1088.6199999999999</v>
      </c>
      <c r="AQ393" s="19">
        <v>0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8">
        <v>1088.6199999999999</v>
      </c>
      <c r="AZ393" s="19">
        <v>0</v>
      </c>
      <c r="BA393" s="19">
        <v>0</v>
      </c>
      <c r="BB393" s="19">
        <v>1088.6199999999999</v>
      </c>
      <c r="BC393" s="19">
        <v>0</v>
      </c>
      <c r="BD393" s="19">
        <v>0</v>
      </c>
      <c r="BE393" s="19">
        <v>1088.6199999999999</v>
      </c>
      <c r="BF393" s="19">
        <v>0</v>
      </c>
      <c r="BG393" s="19">
        <v>0</v>
      </c>
      <c r="BH393" s="19">
        <v>1088.6199999999999</v>
      </c>
      <c r="BI393" s="19">
        <v>0</v>
      </c>
      <c r="BJ393" s="19">
        <v>0</v>
      </c>
      <c r="BK393" s="19">
        <v>0</v>
      </c>
      <c r="BL393" s="19">
        <v>0</v>
      </c>
      <c r="BM393" s="19">
        <v>0</v>
      </c>
      <c r="BN393" s="19">
        <v>0</v>
      </c>
      <c r="BO393" s="19">
        <v>0</v>
      </c>
      <c r="BP393" s="19">
        <v>0</v>
      </c>
      <c r="BQ393" s="18">
        <v>1088.6199999999999</v>
      </c>
      <c r="BR393" s="11">
        <v>0</v>
      </c>
      <c r="BS393" s="11">
        <v>0</v>
      </c>
      <c r="BT393" s="11">
        <v>1088.6199999999999</v>
      </c>
      <c r="BU393" s="11">
        <v>0</v>
      </c>
      <c r="BV393" s="11">
        <v>0</v>
      </c>
      <c r="BW393" s="7"/>
    </row>
    <row r="394" spans="1:75" ht="63" x14ac:dyDescent="0.25">
      <c r="A394" s="7"/>
      <c r="B394" s="13" t="s">
        <v>170</v>
      </c>
      <c r="C394" s="13" t="s">
        <v>38</v>
      </c>
      <c r="D394" s="13" t="s">
        <v>344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3"/>
      <c r="T394" s="14" t="s">
        <v>345</v>
      </c>
      <c r="U394" s="11">
        <v>75</v>
      </c>
      <c r="V394" s="11">
        <v>0</v>
      </c>
      <c r="W394" s="11">
        <v>0</v>
      </c>
      <c r="X394" s="11">
        <v>75</v>
      </c>
      <c r="Y394" s="11">
        <v>0</v>
      </c>
      <c r="Z394" s="11">
        <v>0</v>
      </c>
      <c r="AA394" s="11">
        <v>-25</v>
      </c>
      <c r="AB394" s="11">
        <v>0</v>
      </c>
      <c r="AC394" s="11">
        <v>0</v>
      </c>
      <c r="AD394" s="11">
        <v>-25</v>
      </c>
      <c r="AE394" s="11">
        <v>0</v>
      </c>
      <c r="AF394" s="11">
        <v>0</v>
      </c>
      <c r="AG394" s="18">
        <v>50</v>
      </c>
      <c r="AH394" s="19">
        <v>0</v>
      </c>
      <c r="AI394" s="19">
        <v>0</v>
      </c>
      <c r="AJ394" s="19">
        <v>50</v>
      </c>
      <c r="AK394" s="19">
        <v>0</v>
      </c>
      <c r="AL394" s="19">
        <v>0</v>
      </c>
      <c r="AM394" s="19">
        <v>230</v>
      </c>
      <c r="AN394" s="19">
        <v>0</v>
      </c>
      <c r="AO394" s="19">
        <v>0</v>
      </c>
      <c r="AP394" s="19">
        <v>230</v>
      </c>
      <c r="AQ394" s="19">
        <v>0</v>
      </c>
      <c r="AR394" s="19">
        <v>0</v>
      </c>
      <c r="AS394" s="19">
        <v>0</v>
      </c>
      <c r="AT394" s="19">
        <v>0</v>
      </c>
      <c r="AU394" s="19">
        <v>0</v>
      </c>
      <c r="AV394" s="19">
        <v>0</v>
      </c>
      <c r="AW394" s="19">
        <v>0</v>
      </c>
      <c r="AX394" s="19">
        <v>0</v>
      </c>
      <c r="AY394" s="18">
        <v>230</v>
      </c>
      <c r="AZ394" s="19">
        <v>0</v>
      </c>
      <c r="BA394" s="19">
        <v>0</v>
      </c>
      <c r="BB394" s="19">
        <v>230</v>
      </c>
      <c r="BC394" s="19">
        <v>0</v>
      </c>
      <c r="BD394" s="19">
        <v>0</v>
      </c>
      <c r="BE394" s="19">
        <v>230</v>
      </c>
      <c r="BF394" s="19">
        <v>0</v>
      </c>
      <c r="BG394" s="19">
        <v>0</v>
      </c>
      <c r="BH394" s="19">
        <v>230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8">
        <v>230</v>
      </c>
      <c r="BR394" s="11">
        <v>0</v>
      </c>
      <c r="BS394" s="11">
        <v>0</v>
      </c>
      <c r="BT394" s="11">
        <v>230</v>
      </c>
      <c r="BU394" s="11">
        <v>0</v>
      </c>
      <c r="BV394" s="11">
        <v>0</v>
      </c>
      <c r="BW394" s="7"/>
    </row>
    <row r="395" spans="1:75" ht="47.25" x14ac:dyDescent="0.25">
      <c r="A395" s="7"/>
      <c r="B395" s="13" t="s">
        <v>170</v>
      </c>
      <c r="C395" s="13" t="s">
        <v>38</v>
      </c>
      <c r="D395" s="13" t="s">
        <v>344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3" t="s">
        <v>50</v>
      </c>
      <c r="T395" s="14" t="s">
        <v>51</v>
      </c>
      <c r="U395" s="11">
        <v>75</v>
      </c>
      <c r="V395" s="11">
        <v>0</v>
      </c>
      <c r="W395" s="11">
        <v>0</v>
      </c>
      <c r="X395" s="11">
        <v>75</v>
      </c>
      <c r="Y395" s="11">
        <v>0</v>
      </c>
      <c r="Z395" s="11">
        <v>0</v>
      </c>
      <c r="AA395" s="11">
        <v>-25</v>
      </c>
      <c r="AB395" s="11">
        <v>0</v>
      </c>
      <c r="AC395" s="11">
        <v>0</v>
      </c>
      <c r="AD395" s="11">
        <v>-25</v>
      </c>
      <c r="AE395" s="11">
        <v>0</v>
      </c>
      <c r="AF395" s="11">
        <v>0</v>
      </c>
      <c r="AG395" s="18">
        <v>50</v>
      </c>
      <c r="AH395" s="19">
        <v>0</v>
      </c>
      <c r="AI395" s="19">
        <v>0</v>
      </c>
      <c r="AJ395" s="19">
        <v>50</v>
      </c>
      <c r="AK395" s="19">
        <v>0</v>
      </c>
      <c r="AL395" s="19">
        <v>0</v>
      </c>
      <c r="AM395" s="19">
        <v>230</v>
      </c>
      <c r="AN395" s="19">
        <v>0</v>
      </c>
      <c r="AO395" s="19">
        <v>0</v>
      </c>
      <c r="AP395" s="19">
        <v>230</v>
      </c>
      <c r="AQ395" s="19">
        <v>0</v>
      </c>
      <c r="AR395" s="19">
        <v>0</v>
      </c>
      <c r="AS395" s="19">
        <v>0</v>
      </c>
      <c r="AT395" s="19">
        <v>0</v>
      </c>
      <c r="AU395" s="19">
        <v>0</v>
      </c>
      <c r="AV395" s="19">
        <v>0</v>
      </c>
      <c r="AW395" s="19">
        <v>0</v>
      </c>
      <c r="AX395" s="19">
        <v>0</v>
      </c>
      <c r="AY395" s="18">
        <v>230</v>
      </c>
      <c r="AZ395" s="19">
        <v>0</v>
      </c>
      <c r="BA395" s="19">
        <v>0</v>
      </c>
      <c r="BB395" s="19">
        <v>230</v>
      </c>
      <c r="BC395" s="19">
        <v>0</v>
      </c>
      <c r="BD395" s="19">
        <v>0</v>
      </c>
      <c r="BE395" s="19">
        <v>230</v>
      </c>
      <c r="BF395" s="19">
        <v>0</v>
      </c>
      <c r="BG395" s="19">
        <v>0</v>
      </c>
      <c r="BH395" s="19">
        <v>230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8">
        <v>230</v>
      </c>
      <c r="BR395" s="11">
        <v>0</v>
      </c>
      <c r="BS395" s="11">
        <v>0</v>
      </c>
      <c r="BT395" s="11">
        <v>230</v>
      </c>
      <c r="BU395" s="11">
        <v>0</v>
      </c>
      <c r="BV395" s="11">
        <v>0</v>
      </c>
      <c r="BW395" s="7"/>
    </row>
    <row r="396" spans="1:75" ht="31.5" x14ac:dyDescent="0.25">
      <c r="A396" s="7"/>
      <c r="B396" s="13" t="s">
        <v>170</v>
      </c>
      <c r="C396" s="13" t="s">
        <v>38</v>
      </c>
      <c r="D396" s="13" t="s">
        <v>346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3"/>
      <c r="T396" s="14" t="s">
        <v>347</v>
      </c>
      <c r="U396" s="11">
        <v>45</v>
      </c>
      <c r="V396" s="11">
        <v>0</v>
      </c>
      <c r="W396" s="11">
        <v>0</v>
      </c>
      <c r="X396" s="11">
        <v>45</v>
      </c>
      <c r="Y396" s="11">
        <v>0</v>
      </c>
      <c r="Z396" s="11">
        <v>0</v>
      </c>
      <c r="AA396" s="11">
        <v>-29.1996</v>
      </c>
      <c r="AB396" s="11">
        <v>0</v>
      </c>
      <c r="AC396" s="11">
        <v>0</v>
      </c>
      <c r="AD396" s="11">
        <v>-29.1996</v>
      </c>
      <c r="AE396" s="11">
        <v>0</v>
      </c>
      <c r="AF396" s="11">
        <v>0</v>
      </c>
      <c r="AG396" s="18">
        <v>15.8004</v>
      </c>
      <c r="AH396" s="19">
        <v>0</v>
      </c>
      <c r="AI396" s="19">
        <v>0</v>
      </c>
      <c r="AJ396" s="19">
        <v>15.8004</v>
      </c>
      <c r="AK396" s="19">
        <v>0</v>
      </c>
      <c r="AL396" s="19">
        <v>0</v>
      </c>
      <c r="AM396" s="19">
        <v>50</v>
      </c>
      <c r="AN396" s="19">
        <v>0</v>
      </c>
      <c r="AO396" s="19">
        <v>0</v>
      </c>
      <c r="AP396" s="19">
        <v>50</v>
      </c>
      <c r="AQ396" s="19">
        <v>0</v>
      </c>
      <c r="AR396" s="19">
        <v>0</v>
      </c>
      <c r="AS396" s="19">
        <v>0</v>
      </c>
      <c r="AT396" s="19">
        <v>0</v>
      </c>
      <c r="AU396" s="19">
        <v>0</v>
      </c>
      <c r="AV396" s="19">
        <v>0</v>
      </c>
      <c r="AW396" s="19">
        <v>0</v>
      </c>
      <c r="AX396" s="19">
        <v>0</v>
      </c>
      <c r="AY396" s="18">
        <v>50</v>
      </c>
      <c r="AZ396" s="19">
        <v>0</v>
      </c>
      <c r="BA396" s="19">
        <v>0</v>
      </c>
      <c r="BB396" s="19">
        <v>50</v>
      </c>
      <c r="BC396" s="19">
        <v>0</v>
      </c>
      <c r="BD396" s="19">
        <v>0</v>
      </c>
      <c r="BE396" s="19">
        <v>50</v>
      </c>
      <c r="BF396" s="19">
        <v>0</v>
      </c>
      <c r="BG396" s="19">
        <v>0</v>
      </c>
      <c r="BH396" s="19">
        <v>50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8">
        <v>50</v>
      </c>
      <c r="BR396" s="11">
        <v>0</v>
      </c>
      <c r="BS396" s="11">
        <v>0</v>
      </c>
      <c r="BT396" s="11">
        <v>50</v>
      </c>
      <c r="BU396" s="11">
        <v>0</v>
      </c>
      <c r="BV396" s="11">
        <v>0</v>
      </c>
      <c r="BW396" s="7"/>
    </row>
    <row r="397" spans="1:75" ht="47.25" x14ac:dyDescent="0.25">
      <c r="A397" s="7"/>
      <c r="B397" s="13" t="s">
        <v>170</v>
      </c>
      <c r="C397" s="13" t="s">
        <v>38</v>
      </c>
      <c r="D397" s="13" t="s">
        <v>346</v>
      </c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3" t="s">
        <v>50</v>
      </c>
      <c r="T397" s="14" t="s">
        <v>51</v>
      </c>
      <c r="U397" s="11">
        <v>45</v>
      </c>
      <c r="V397" s="11">
        <v>0</v>
      </c>
      <c r="W397" s="11">
        <v>0</v>
      </c>
      <c r="X397" s="11">
        <v>45</v>
      </c>
      <c r="Y397" s="11">
        <v>0</v>
      </c>
      <c r="Z397" s="11">
        <v>0</v>
      </c>
      <c r="AA397" s="11">
        <v>-29.1996</v>
      </c>
      <c r="AB397" s="11">
        <v>0</v>
      </c>
      <c r="AC397" s="11">
        <v>0</v>
      </c>
      <c r="AD397" s="11">
        <v>-29.1996</v>
      </c>
      <c r="AE397" s="11">
        <v>0</v>
      </c>
      <c r="AF397" s="11">
        <v>0</v>
      </c>
      <c r="AG397" s="18">
        <v>15.8004</v>
      </c>
      <c r="AH397" s="19">
        <v>0</v>
      </c>
      <c r="AI397" s="19">
        <v>0</v>
      </c>
      <c r="AJ397" s="19">
        <v>15.8004</v>
      </c>
      <c r="AK397" s="19">
        <v>0</v>
      </c>
      <c r="AL397" s="19">
        <v>0</v>
      </c>
      <c r="AM397" s="19">
        <v>50</v>
      </c>
      <c r="AN397" s="19">
        <v>0</v>
      </c>
      <c r="AO397" s="19">
        <v>0</v>
      </c>
      <c r="AP397" s="19">
        <v>50</v>
      </c>
      <c r="AQ397" s="19">
        <v>0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8">
        <v>50</v>
      </c>
      <c r="AZ397" s="19">
        <v>0</v>
      </c>
      <c r="BA397" s="19">
        <v>0</v>
      </c>
      <c r="BB397" s="19">
        <v>50</v>
      </c>
      <c r="BC397" s="19">
        <v>0</v>
      </c>
      <c r="BD397" s="19">
        <v>0</v>
      </c>
      <c r="BE397" s="19">
        <v>50</v>
      </c>
      <c r="BF397" s="19">
        <v>0</v>
      </c>
      <c r="BG397" s="19">
        <v>0</v>
      </c>
      <c r="BH397" s="19">
        <v>50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8">
        <v>50</v>
      </c>
      <c r="BR397" s="11">
        <v>0</v>
      </c>
      <c r="BS397" s="11">
        <v>0</v>
      </c>
      <c r="BT397" s="11">
        <v>50</v>
      </c>
      <c r="BU397" s="11">
        <v>0</v>
      </c>
      <c r="BV397" s="11">
        <v>0</v>
      </c>
      <c r="BW397" s="7"/>
    </row>
    <row r="398" spans="1:75" ht="15.75" x14ac:dyDescent="0.25">
      <c r="A398" s="1"/>
      <c r="B398" s="12"/>
      <c r="C398" s="12"/>
      <c r="D398" s="12"/>
      <c r="S398" s="12"/>
      <c r="T398" s="12" t="s">
        <v>348</v>
      </c>
      <c r="U398" s="10">
        <v>691065.67651999998</v>
      </c>
      <c r="V398" s="10">
        <v>65670.50232</v>
      </c>
      <c r="W398" s="10">
        <v>289137.94092999998</v>
      </c>
      <c r="X398" s="10">
        <v>336257.23327000003</v>
      </c>
      <c r="Y398" s="10">
        <v>0</v>
      </c>
      <c r="Z398" s="10">
        <v>0</v>
      </c>
      <c r="AA398" s="10">
        <v>15674.18174</v>
      </c>
      <c r="AB398" s="10">
        <v>0</v>
      </c>
      <c r="AC398" s="10">
        <v>0</v>
      </c>
      <c r="AD398" s="10">
        <v>15674.18174</v>
      </c>
      <c r="AE398" s="10">
        <v>0</v>
      </c>
      <c r="AF398" s="10">
        <v>0</v>
      </c>
      <c r="AG398" s="16">
        <f>706739.85826-804.858</f>
        <v>705935.00026</v>
      </c>
      <c r="AH398" s="17">
        <v>65670.50232</v>
      </c>
      <c r="AI398" s="17">
        <v>289137.94092999998</v>
      </c>
      <c r="AJ398" s="17">
        <v>351931.41501</v>
      </c>
      <c r="AK398" s="17">
        <v>0</v>
      </c>
      <c r="AL398" s="17">
        <v>0</v>
      </c>
      <c r="AM398" s="17">
        <v>643393.17633000005</v>
      </c>
      <c r="AN398" s="17">
        <v>29031.097750000001</v>
      </c>
      <c r="AO398" s="17">
        <v>293622.67823999998</v>
      </c>
      <c r="AP398" s="17">
        <v>320739.40033999999</v>
      </c>
      <c r="AQ398" s="17">
        <v>0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0</v>
      </c>
      <c r="AX398" s="17">
        <v>0</v>
      </c>
      <c r="AY398" s="16">
        <v>643393.17633000005</v>
      </c>
      <c r="AZ398" s="17">
        <v>29031.097750000001</v>
      </c>
      <c r="BA398" s="17">
        <v>293622.67823999998</v>
      </c>
      <c r="BB398" s="17">
        <v>320739.40033999999</v>
      </c>
      <c r="BC398" s="17">
        <v>0</v>
      </c>
      <c r="BD398" s="17">
        <v>0</v>
      </c>
      <c r="BE398" s="17">
        <v>627663.35514999996</v>
      </c>
      <c r="BF398" s="17">
        <v>31911.009529999999</v>
      </c>
      <c r="BG398" s="17">
        <v>269548.98706999997</v>
      </c>
      <c r="BH398" s="17">
        <v>326203.35855</v>
      </c>
      <c r="BI398" s="17">
        <v>0</v>
      </c>
      <c r="BJ398" s="17">
        <v>0</v>
      </c>
      <c r="BK398" s="17">
        <v>0</v>
      </c>
      <c r="BL398" s="17">
        <v>0</v>
      </c>
      <c r="BM398" s="17">
        <v>0</v>
      </c>
      <c r="BN398" s="17">
        <v>0</v>
      </c>
      <c r="BO398" s="17">
        <v>0</v>
      </c>
      <c r="BP398" s="17">
        <v>0</v>
      </c>
      <c r="BQ398" s="16">
        <v>627663.35514999996</v>
      </c>
      <c r="BR398" s="10">
        <v>31911.009529999999</v>
      </c>
      <c r="BS398" s="10">
        <v>269548.98706999997</v>
      </c>
      <c r="BT398" s="10">
        <v>326203.35855</v>
      </c>
      <c r="BU398" s="10">
        <v>0</v>
      </c>
      <c r="BV398" s="10">
        <v>0</v>
      </c>
    </row>
  </sheetData>
  <mergeCells count="60">
    <mergeCell ref="B7:S8"/>
    <mergeCell ref="BN7:BN9"/>
    <mergeCell ref="Z7:Z9"/>
    <mergeCell ref="BI7:BI9"/>
    <mergeCell ref="AZ7:AZ9"/>
    <mergeCell ref="BK7:BK9"/>
    <mergeCell ref="AY7:AY9"/>
    <mergeCell ref="AJ7:AJ9"/>
    <mergeCell ref="AT7:AT9"/>
    <mergeCell ref="BC7:BC9"/>
    <mergeCell ref="AK7:AK9"/>
    <mergeCell ref="BL7:BL9"/>
    <mergeCell ref="BU7:BU9"/>
    <mergeCell ref="V7:V9"/>
    <mergeCell ref="AC7:AC9"/>
    <mergeCell ref="BF7:BF9"/>
    <mergeCell ref="AE7:AE9"/>
    <mergeCell ref="X7:X9"/>
    <mergeCell ref="W7:W9"/>
    <mergeCell ref="BD7:BD9"/>
    <mergeCell ref="BH7:BH9"/>
    <mergeCell ref="BJ7:BJ9"/>
    <mergeCell ref="Y7:Y9"/>
    <mergeCell ref="BG7:BG9"/>
    <mergeCell ref="BP7:BP9"/>
    <mergeCell ref="BT7:BT9"/>
    <mergeCell ref="AW7:AW9"/>
    <mergeCell ref="AU7:AU9"/>
    <mergeCell ref="B5:BW5"/>
    <mergeCell ref="BR7:BR9"/>
    <mergeCell ref="BE7:BE9"/>
    <mergeCell ref="AS7:AS9"/>
    <mergeCell ref="U7:U9"/>
    <mergeCell ref="AM7:AM9"/>
    <mergeCell ref="AG7:AG9"/>
    <mergeCell ref="AV7:AV9"/>
    <mergeCell ref="AB7:AB9"/>
    <mergeCell ref="BS7:BS9"/>
    <mergeCell ref="AI7:AI9"/>
    <mergeCell ref="BA7:BA9"/>
    <mergeCell ref="AF7:AF9"/>
    <mergeCell ref="AN7:AN9"/>
    <mergeCell ref="AP7:AP9"/>
    <mergeCell ref="AL7:AL9"/>
    <mergeCell ref="A7:A9"/>
    <mergeCell ref="T7:T9"/>
    <mergeCell ref="BW7:BW9"/>
    <mergeCell ref="AX7:AX9"/>
    <mergeCell ref="AD7:AD9"/>
    <mergeCell ref="BV7:BV9"/>
    <mergeCell ref="BO7:BO9"/>
    <mergeCell ref="AR7:AR9"/>
    <mergeCell ref="AO7:AO9"/>
    <mergeCell ref="AA7:AA9"/>
    <mergeCell ref="AH7:AH9"/>
    <mergeCell ref="AQ7:AQ9"/>
    <mergeCell ref="BM7:BM9"/>
    <mergeCell ref="BB7:BB9"/>
    <mergeCell ref="D9:R9"/>
    <mergeCell ref="BQ7:BQ9"/>
  </mergeCells>
  <pageMargins left="1.17" right="0.39" top="0.78" bottom="0.78" header="0" footer="0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rep:2.56.0.364</dc:description>
  <cp:lastModifiedBy>expre</cp:lastModifiedBy>
  <cp:lastPrinted>2023-12-21T08:33:14Z</cp:lastPrinted>
  <dcterms:created xsi:type="dcterms:W3CDTF">2023-12-20T15:03:53Z</dcterms:created>
  <dcterms:modified xsi:type="dcterms:W3CDTF">2023-12-25T10:44:03Z</dcterms:modified>
</cp:coreProperties>
</file>